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J:\110_Projektdaten\PORTFOLIO\01_Reihe\Marketing_und_Verkaufsfachleute\XMK_030_19264_Datenanalyse_und_Statistik\03_Inhalt\Datenanalyse_Statistik_19264_XMK030_04U25_DE_Arbeitsvorlage.xlsx\"/>
    </mc:Choice>
  </mc:AlternateContent>
  <xr:revisionPtr revIDLastSave="0" documentId="13_ncr:1_{D6338985-E847-4027-81AB-3D541ABA9133}" xr6:coauthVersionLast="47" xr6:coauthVersionMax="47" xr10:uidLastSave="{00000000-0000-0000-0000-000000000000}"/>
  <bookViews>
    <workbookView xWindow="-110" yWindow="-110" windowWidth="19420" windowHeight="11500" xr2:uid="{3FA7F823-3160-4EF9-A1E9-0C677A38A3DC}"/>
  </bookViews>
  <sheets>
    <sheet name="Einfache Standardabweichung" sheetId="1" r:id="rId1"/>
    <sheet name="Gewogene Standardabweichung" sheetId="2" r:id="rId2"/>
    <sheet name="Tabelle 5.7.2" sheetId="11" r:id="rId3"/>
    <sheet name="Mittl. Quartilsab engere Streuu" sheetId="10" r:id="rId4"/>
    <sheet name="Tabelle 5.7.3" sheetId="12" r:id="rId5"/>
    <sheet name="Tabelle 5.7.3.1" sheetId="13" r:id="rId6"/>
    <sheet name="Spannweite" sheetId="3" r:id="rId7"/>
    <sheet name="Ermittl. Stichprobenfehl. Proze" sheetId="4" r:id="rId8"/>
  </sheets>
  <definedNames>
    <definedName name="_xlchart.v1.0" hidden="1">'Tabelle 5.7.3.1'!$E$4:$E$13</definedName>
    <definedName name="_xlnm.Print_Area" localSheetId="0">'Einfache Standardabweichung'!$A$1:$E$44</definedName>
    <definedName name="_xlnm.Print_Area" localSheetId="7">'Ermittl. Stichprobenfehl. Proze'!$A$1:$E$99</definedName>
    <definedName name="_xlnm.Print_Area" localSheetId="1">'Gewogene Standardabweichung'!$A$1:$I$34</definedName>
    <definedName name="_xlnm.Print_Area" localSheetId="3">'Mittl. Quartilsab engere Streuu'!$A$1:$H$59</definedName>
    <definedName name="_xlnm.Print_Area" localSheetId="6">Spannweite!$A$1:$F$38</definedName>
    <definedName name="_xlnm.Print_Area" localSheetId="4">'Tabelle 5.7.3'!$A$1:$J$25</definedName>
    <definedName name="_xlnm.Print_Area" localSheetId="5">'Tabelle 5.7.3.1'!$A$1:$J$32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2" l="1"/>
  <c r="B93" i="4" l="1"/>
  <c r="B79" i="4"/>
  <c r="B65" i="4"/>
  <c r="B38" i="4"/>
  <c r="B27" i="4"/>
  <c r="B27" i="3"/>
  <c r="G22" i="12"/>
  <c r="G23" i="12" s="1"/>
  <c r="C22" i="12"/>
  <c r="B15" i="12"/>
  <c r="G12" i="11"/>
  <c r="E5" i="11" s="1"/>
  <c r="G5" i="11" s="1"/>
  <c r="I5" i="11" s="1"/>
  <c r="C9" i="11"/>
  <c r="B29" i="1"/>
  <c r="E8" i="11" l="1"/>
  <c r="G8" i="11" s="1"/>
  <c r="I8" i="11" s="1"/>
  <c r="E6" i="11"/>
  <c r="G6" i="11" s="1"/>
  <c r="I6" i="11" s="1"/>
  <c r="E3" i="11"/>
  <c r="G3" i="11" s="1"/>
  <c r="I3" i="11" s="1"/>
  <c r="E7" i="11"/>
  <c r="G7" i="11" s="1"/>
  <c r="I7" i="11" s="1"/>
  <c r="E4" i="11"/>
  <c r="G4" i="11" s="1"/>
  <c r="I4" i="11" s="1"/>
  <c r="I9" i="11" l="1"/>
  <c r="G15" i="11" s="1"/>
</calcChain>
</file>

<file path=xl/sharedStrings.xml><?xml version="1.0" encoding="utf-8"?>
<sst xmlns="http://schemas.openxmlformats.org/spreadsheetml/2006/main" count="239" uniqueCount="139">
  <si>
    <t>5.7 Umsetzung in Exceltabellen</t>
  </si>
  <si>
    <t>Die Angaben im Lehrmittel und der Arbeitsvorlage dienen dem besseren Verständis</t>
  </si>
  <si>
    <r>
      <t>für die spezifische Funktion zur Berechnung der</t>
    </r>
    <r>
      <rPr>
        <b/>
        <sz val="10"/>
        <color theme="1"/>
        <rFont val="Arial"/>
        <family val="2"/>
      </rPr>
      <t xml:space="preserve"> einfachen Standardabweichung</t>
    </r>
    <r>
      <rPr>
        <sz val="10"/>
        <color theme="1"/>
        <rFont val="Arial"/>
        <family val="2"/>
      </rPr>
      <t xml:space="preserve"> in Exceltabellen.</t>
    </r>
  </si>
  <si>
    <t>Bei Vollerhebung: =STABW.N(…)</t>
  </si>
  <si>
    <t>Bei Stichprobe: =STABW.S(…)</t>
  </si>
  <si>
    <t>Woche 15</t>
  </si>
  <si>
    <t>Aussendienstmit-arbeiter A. Zuger</t>
  </si>
  <si>
    <t>Montag</t>
  </si>
  <si>
    <t>Dienstag</t>
  </si>
  <si>
    <t>Mittwoch</t>
  </si>
  <si>
    <t>Donnerstag</t>
  </si>
  <si>
    <t>Freitag</t>
  </si>
  <si>
    <t>Standardabweichung</t>
  </si>
  <si>
    <t>Textfelder</t>
  </si>
  <si>
    <t>Eingabe-Bezugsfelder</t>
  </si>
  <si>
    <t>Formelfelder</t>
  </si>
  <si>
    <t>Die Angaben im Lehrmittel und der Arbeitsvorlage dienen dem besseren Verständis für die spezifische Funktion zur Berechnung</t>
  </si>
  <si>
    <r>
      <t xml:space="preserve">der </t>
    </r>
    <r>
      <rPr>
        <b/>
        <sz val="10"/>
        <color theme="1"/>
        <rFont val="Arial"/>
        <family val="2"/>
      </rPr>
      <t xml:space="preserve">gewogenen Standardabweichung </t>
    </r>
    <r>
      <rPr>
        <sz val="10"/>
        <color theme="1"/>
        <rFont val="Arial"/>
        <family val="2"/>
      </rPr>
      <t>in Exceltabellen.</t>
    </r>
  </si>
  <si>
    <t>Es gibt keine Funktion im Excel. Die Berechnung muss von der mathematischen Formel hergeleitet werden. Dazu braucht es</t>
  </si>
  <si>
    <t>mehrere Rechenschritte (in Spalten dargestellt). Die Vorgehensweise ist für beide Varianten, mit einfachen wie auch klassierten</t>
  </si>
  <si>
    <t>Häufigkeitsverteilungen, identisch.</t>
  </si>
  <si>
    <t>Berechnung Tabelle 5.7.2</t>
  </si>
  <si>
    <t>Skalierung</t>
  </si>
  <si>
    <t>Nennungen</t>
  </si>
  <si>
    <t>Skalierung minus arithmetisches Mittel</t>
  </si>
  <si>
    <t>Skalierung minus arithmetisches Mittel quadriert</t>
  </si>
  <si>
    <t>Skalierung minus arithmetisches Mittel quadriert * Nennungen</t>
  </si>
  <si>
    <r>
      <t>x</t>
    </r>
    <r>
      <rPr>
        <b/>
        <vertAlign val="subscript"/>
        <sz val="10"/>
        <rFont val="Arial"/>
        <family val="2"/>
      </rPr>
      <t>i</t>
    </r>
  </si>
  <si>
    <r>
      <t>f</t>
    </r>
    <r>
      <rPr>
        <b/>
        <vertAlign val="subscript"/>
        <sz val="10"/>
        <rFont val="Arial"/>
        <family val="2"/>
      </rPr>
      <t>i</t>
    </r>
  </si>
  <si>
    <r>
      <t>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-x‾</t>
    </r>
  </si>
  <si>
    <r>
      <t>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-x‾)</t>
    </r>
    <r>
      <rPr>
        <b/>
        <vertAlign val="superscript"/>
        <sz val="10"/>
        <rFont val="Arial"/>
        <family val="2"/>
      </rPr>
      <t>2</t>
    </r>
  </si>
  <si>
    <r>
      <t>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-x‾)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 f</t>
    </r>
    <r>
      <rPr>
        <b/>
        <vertAlign val="subscript"/>
        <sz val="10"/>
        <rFont val="Arial"/>
        <family val="2"/>
      </rPr>
      <t>i</t>
    </r>
  </si>
  <si>
    <t>sehr gut</t>
  </si>
  <si>
    <t>=B3-G12</t>
  </si>
  <si>
    <t>=E3^2</t>
  </si>
  <si>
    <t>=G3*C3</t>
  </si>
  <si>
    <t>=B4-G12</t>
  </si>
  <si>
    <t>=E4^2</t>
  </si>
  <si>
    <t>=G4*C4</t>
  </si>
  <si>
    <t>=B5-G12</t>
  </si>
  <si>
    <t>=E5^2</t>
  </si>
  <si>
    <t>=G5*C5</t>
  </si>
  <si>
    <t>=B6-G12</t>
  </si>
  <si>
    <t>=E6^2</t>
  </si>
  <si>
    <t>=G6*C6</t>
  </si>
  <si>
    <t>=B7-G12</t>
  </si>
  <si>
    <t>=E7^2</t>
  </si>
  <si>
    <t>=G7*C7</t>
  </si>
  <si>
    <t>sehr schlecht</t>
  </si>
  <si>
    <t>=B8-G12</t>
  </si>
  <si>
    <t>=E8^2</t>
  </si>
  <si>
    <t>=G8*C8</t>
  </si>
  <si>
    <t>=SUMME(C3:C8)</t>
  </si>
  <si>
    <t>=SUMME(I3:I8)</t>
  </si>
  <si>
    <t>Gewogenes arithmetisches Mittel</t>
  </si>
  <si>
    <t>=SUMMENPRODUKT(B3:B8;C3:C8)/SUMME(C3:C8)</t>
  </si>
  <si>
    <t>Gewogene Standardabweichung</t>
  </si>
  <si>
    <t>=WURZEL(I9/(C9-1))</t>
  </si>
  <si>
    <r>
      <t xml:space="preserve">des </t>
    </r>
    <r>
      <rPr>
        <b/>
        <sz val="10"/>
        <color theme="1"/>
        <rFont val="Arial"/>
        <family val="2"/>
      </rPr>
      <t xml:space="preserve">mittleren Quartilsabstand und engere Streuung </t>
    </r>
    <r>
      <rPr>
        <sz val="10"/>
        <color theme="1"/>
        <rFont val="Arial"/>
        <family val="2"/>
      </rPr>
      <t>in Exceltabellen.</t>
    </r>
  </si>
  <si>
    <t>Spezifische Funktion in Excel vorhanden: =QUARTILE.EXKL(…)</t>
  </si>
  <si>
    <t>oder</t>
  </si>
  <si>
    <t>die Daten werden in einem Box-Plot Diagramm (Kastengrafik) dargestellt</t>
  </si>
  <si>
    <t>Berechnungen</t>
  </si>
  <si>
    <t>Tabelle 5.7.3</t>
  </si>
  <si>
    <t>Tabelle 5.7.3.1 Box-Plot Diagramm</t>
  </si>
  <si>
    <t>Folgendes Vorgehen: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</si>
  <si>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Daten markieren, z.B. B5 bis B14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</si>
  <si>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«Einfügen» klicken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</si>
  <si>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«Diagramme» klicken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</si>
  <si>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«Alle Diagramme» auswählen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</si>
  <si>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«Kastengrafik» auswählen</t>
    </r>
  </si>
  <si>
    <r>
      <t>6.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Mit OK bestätigen</t>
    </r>
  </si>
  <si>
    <r>
      <t xml:space="preserve">1. Quartil (in der Funktion </t>
    </r>
    <r>
      <rPr>
        <b/>
        <sz val="10"/>
        <color rgb="FFFF0000"/>
        <rFont val="Arial"/>
        <family val="2"/>
      </rPr>
      <t>«;1»</t>
    </r>
    <r>
      <rPr>
        <b/>
        <sz val="10"/>
        <rFont val="Arial"/>
        <family val="2"/>
      </rPr>
      <t xml:space="preserve"> eintragen)</t>
    </r>
  </si>
  <si>
    <r>
      <t xml:space="preserve">3. Quartil  (in der Funktion </t>
    </r>
    <r>
      <rPr>
        <b/>
        <sz val="10"/>
        <color rgb="FFFF0000"/>
        <rFont val="Arial"/>
        <family val="2"/>
      </rPr>
      <t>«;3»</t>
    </r>
    <r>
      <rPr>
        <b/>
        <sz val="10"/>
        <color theme="1"/>
        <rFont val="Arial"/>
        <family val="2"/>
      </rPr>
      <t xml:space="preserve"> eintragen)</t>
    </r>
  </si>
  <si>
    <t>Kunden</t>
  </si>
  <si>
    <t>Umsatz 
in CHF</t>
  </si>
  <si>
    <t>Kunde 1</t>
  </si>
  <si>
    <t>Kunde 2</t>
  </si>
  <si>
    <t>Kunde 3</t>
  </si>
  <si>
    <t>Kunde 4</t>
  </si>
  <si>
    <t>Kunde 5</t>
  </si>
  <si>
    <t>Kunde 6</t>
  </si>
  <si>
    <t>Kunde 7</t>
  </si>
  <si>
    <t>Kunde 8</t>
  </si>
  <si>
    <t>Kunde 9</t>
  </si>
  <si>
    <t>Kunde 10</t>
  </si>
  <si>
    <t>1. Quartil</t>
  </si>
  <si>
    <t>3. Quartil</t>
  </si>
  <si>
    <t>Engere Streuung</t>
  </si>
  <si>
    <t>Mittlere  Quartilsabstand</t>
  </si>
  <si>
    <t>engere Streuung</t>
  </si>
  <si>
    <t>mittlere  Quartilsabstand</t>
  </si>
  <si>
    <t>Mittlerer Quartilsabstand und engere Streuung</t>
  </si>
  <si>
    <t>Umsatz in CHF
(geordnet)</t>
  </si>
  <si>
    <t>Position</t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</si>
  <si>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1. Quartil</t>
    </r>
  </si>
  <si>
    <r>
      <t>Q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 2. Quartil = Median</t>
    </r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</si>
  <si>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=3. Quartil</t>
    </r>
  </si>
  <si>
    <t>n = 10</t>
  </si>
  <si>
    <t>Die Angaben im Lehrmittel und der Arbeitsvorlage dienen dem besseren Verständis für die</t>
  </si>
  <si>
    <r>
      <t xml:space="preserve">spezifische Funktion zur Berechnung </t>
    </r>
    <r>
      <rPr>
        <b/>
        <sz val="10"/>
        <color theme="1"/>
        <rFont val="Arial"/>
        <family val="2"/>
      </rPr>
      <t>der Spannweite</t>
    </r>
    <r>
      <rPr>
        <sz val="10"/>
        <color theme="1"/>
        <rFont val="Arial"/>
        <family val="2"/>
      </rPr>
      <t xml:space="preserve"> in Excletabellen.</t>
    </r>
  </si>
  <si>
    <t>Zwei Funktionen in Excel werden kombiniert: =MAX(…) - MIN(…)</t>
  </si>
  <si>
    <t>Aussendienstmi-tarbeiter A. Zuger</t>
  </si>
  <si>
    <t>Spannweite</t>
  </si>
  <si>
    <r>
      <t xml:space="preserve">spezifische Funktion zur Berechnung der </t>
    </r>
    <r>
      <rPr>
        <b/>
        <sz val="10"/>
        <color theme="1"/>
        <rFont val="Arial"/>
        <family val="2"/>
      </rPr>
      <t>Ermittlung des Stichprobenfehlers von Prozent-</t>
    </r>
  </si>
  <si>
    <r>
      <rPr>
        <b/>
        <sz val="10"/>
        <color theme="1"/>
        <rFont val="Arial"/>
        <family val="2"/>
      </rPr>
      <t>werten</t>
    </r>
    <r>
      <rPr>
        <sz val="10"/>
        <color theme="1"/>
        <rFont val="Arial"/>
        <family val="2"/>
      </rPr>
      <t xml:space="preserve"> in Excletabellen.</t>
    </r>
  </si>
  <si>
    <t>Es gibt keine Funktion im Excel. Die Berechnung muss von der mathematischen Formel hergeleitet</t>
  </si>
  <si>
    <t>werden.</t>
  </si>
  <si>
    <t>Symbole</t>
  </si>
  <si>
    <t>Werte</t>
  </si>
  <si>
    <t>p =</t>
  </si>
  <si>
    <t>q =</t>
  </si>
  <si>
    <t>t =</t>
  </si>
  <si>
    <t xml:space="preserve">n = </t>
  </si>
  <si>
    <t>e =</t>
  </si>
  <si>
    <t>Ermittlung des Stichprobenfehlers von Mittelwerten</t>
  </si>
  <si>
    <t>s =</t>
  </si>
  <si>
    <t>Berechnung der Stichprobengrösse</t>
  </si>
  <si>
    <t xml:space="preserve">Es gibt keine Funktion im Excel. Die Berechnung muss von der mathematischen Formel </t>
  </si>
  <si>
    <t>hergeleitet werden.</t>
  </si>
  <si>
    <t xml:space="preserve">e = </t>
  </si>
  <si>
    <t>t-Test mit Prozentwerten</t>
  </si>
  <si>
    <t xml:space="preserve">Eine spezifische Funktion in Excel ist zwar vorhanden, für diese Ausgangslage jedoch nicht </t>
  </si>
  <si>
    <t>geeignet. Die Berechnung muss von der mathematischen Formel hergeleitet werden.</t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</si>
  <si>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</si>
  <si>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</si>
  <si>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</si>
  <si>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q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</si>
  <si>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n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</si>
  <si>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</si>
  <si>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t-Test mit Mittelwerten</t>
  </si>
  <si>
    <r>
      <t>x̄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</si>
  <si>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x̄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</si>
  <si>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</si>
  <si>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</si>
  <si>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Spezifische Funktion im Excel vohanden:</t>
  </si>
  <si>
    <t>Einfache Standardabweichung</t>
  </si>
  <si>
    <t>Ermittlung des Stichprobenfehlers von Prozentwerten</t>
  </si>
  <si>
    <t>Arbeitsvorlage für Studierende und Dozenten zum Thema  "Steuungsmasse".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</si>
</sst>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CE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/>
    <xf numFmtId="0" fontId="3" fillId="4" borderId="1" xfId="0" applyFont="1" applyFill="1" applyBorder="1"/>
    <xf numFmtId="0" fontId="2" fillId="4" borderId="1" xfId="0" applyFont="1" applyFill="1" applyBorder="1"/>
    <xf numFmtId="0" fontId="2" fillId="4" borderId="1" xfId="0" quotePrefix="1" applyFont="1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/>
    <xf numFmtId="0" fontId="0" fillId="0" borderId="0" xfId="0" quotePrefix="1"/>
    <xf numFmtId="0" fontId="5" fillId="0" borderId="0" xfId="0" quotePrefix="1" applyFont="1"/>
    <xf numFmtId="0" fontId="2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indent="2"/>
    </xf>
    <xf numFmtId="4" fontId="3" fillId="2" borderId="1" xfId="0" applyNumberFormat="1" applyFont="1" applyFill="1" applyBorder="1" applyAlignment="1">
      <alignment horizontal="right" indent="2"/>
    </xf>
    <xf numFmtId="3" fontId="9" fillId="0" borderId="11" xfId="1" quotePrefix="1" applyNumberFormat="1" applyFont="1" applyBorder="1" applyAlignment="1">
      <alignment horizontal="left"/>
    </xf>
    <xf numFmtId="3" fontId="9" fillId="0" borderId="11" xfId="1" applyNumberFormat="1" applyFont="1" applyBorder="1" applyAlignment="1">
      <alignment horizontal="center"/>
    </xf>
    <xf numFmtId="3" fontId="9" fillId="0" borderId="10" xfId="1" applyNumberFormat="1" applyFont="1" applyBorder="1" applyAlignment="1">
      <alignment horizontal="center"/>
    </xf>
    <xf numFmtId="3" fontId="4" fillId="0" borderId="1" xfId="1" applyNumberFormat="1" applyBorder="1" applyAlignment="1">
      <alignment horizontal="center"/>
    </xf>
    <xf numFmtId="4" fontId="4" fillId="0" borderId="10" xfId="1" quotePrefix="1" applyNumberFormat="1" applyBorder="1" applyAlignment="1">
      <alignment horizontal="center"/>
    </xf>
    <xf numFmtId="4" fontId="4" fillId="0" borderId="2" xfId="1" quotePrefix="1" applyNumberFormat="1" applyBorder="1" applyAlignment="1">
      <alignment horizontal="center"/>
    </xf>
    <xf numFmtId="165" fontId="4" fillId="0" borderId="11" xfId="1" quotePrefix="1" applyNumberFormat="1" applyBorder="1" applyAlignment="1">
      <alignment horizontal="center"/>
    </xf>
    <xf numFmtId="165" fontId="4" fillId="0" borderId="2" xfId="1" applyNumberFormat="1" applyBorder="1" applyAlignment="1">
      <alignment horizontal="center"/>
    </xf>
    <xf numFmtId="4" fontId="4" fillId="0" borderId="11" xfId="1" quotePrefix="1" applyNumberFormat="1" applyBorder="1" applyAlignment="1">
      <alignment horizontal="center"/>
    </xf>
    <xf numFmtId="4" fontId="4" fillId="0" borderId="2" xfId="1" applyNumberForma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9" fillId="4" borderId="3" xfId="1" applyFont="1" applyFill="1" applyBorder="1" applyAlignment="1">
      <alignment horizontal="left" vertical="top" wrapText="1"/>
    </xf>
    <xf numFmtId="0" fontId="9" fillId="4" borderId="3" xfId="1" applyFont="1" applyFill="1" applyBorder="1" applyAlignment="1">
      <alignment horizontal="center" vertical="top" wrapText="1"/>
    </xf>
    <xf numFmtId="0" fontId="4" fillId="4" borderId="5" xfId="1" applyFill="1" applyBorder="1" applyAlignment="1">
      <alignment horizontal="left" vertical="top" wrapText="1"/>
    </xf>
    <xf numFmtId="0" fontId="9" fillId="4" borderId="5" xfId="1" applyFont="1" applyFill="1" applyBorder="1" applyAlignment="1">
      <alignment horizontal="center" vertical="top"/>
    </xf>
    <xf numFmtId="0" fontId="9" fillId="4" borderId="5" xfId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Continuous" vertical="top" wrapText="1"/>
    </xf>
    <xf numFmtId="0" fontId="9" fillId="4" borderId="9" xfId="0" applyFont="1" applyFill="1" applyBorder="1" applyAlignment="1">
      <alignment horizontal="centerContinuous" vertical="top" wrapText="1"/>
    </xf>
    <xf numFmtId="0" fontId="9" fillId="4" borderId="5" xfId="0" applyFont="1" applyFill="1" applyBorder="1" applyAlignment="1">
      <alignment horizontal="centerContinuous" vertical="top" wrapText="1"/>
    </xf>
    <xf numFmtId="0" fontId="4" fillId="4" borderId="1" xfId="1" applyFill="1" applyBorder="1" applyAlignment="1">
      <alignment horizontal="left"/>
    </xf>
    <xf numFmtId="4" fontId="9" fillId="2" borderId="2" xfId="1" applyNumberFormat="1" applyFont="1" applyFill="1" applyBorder="1" applyAlignment="1">
      <alignment horizontal="center"/>
    </xf>
    <xf numFmtId="3" fontId="4" fillId="2" borderId="2" xfId="1" applyNumberFormat="1" applyFill="1" applyBorder="1" applyAlignment="1">
      <alignment horizontal="center"/>
    </xf>
    <xf numFmtId="4" fontId="4" fillId="2" borderId="10" xfId="1" quotePrefix="1" applyNumberFormat="1" applyFill="1" applyBorder="1" applyAlignment="1">
      <alignment horizontal="right"/>
    </xf>
    <xf numFmtId="3" fontId="4" fillId="2" borderId="1" xfId="1" quotePrefix="1" applyNumberFormat="1" applyFill="1" applyBorder="1" applyAlignment="1">
      <alignment horizontal="left"/>
    </xf>
    <xf numFmtId="0" fontId="9" fillId="0" borderId="0" xfId="0" applyFont="1" applyAlignment="1">
      <alignment horizontal="justify" vertical="center"/>
    </xf>
    <xf numFmtId="0" fontId="4" fillId="0" borderId="0" xfId="2"/>
    <xf numFmtId="0" fontId="9" fillId="0" borderId="0" xfId="2" applyFont="1"/>
    <xf numFmtId="0" fontId="4" fillId="0" borderId="1" xfId="2" applyBorder="1"/>
    <xf numFmtId="0" fontId="4" fillId="0" borderId="1" xfId="2" applyBorder="1" applyAlignment="1">
      <alignment horizontal="right" indent="2"/>
    </xf>
    <xf numFmtId="3" fontId="1" fillId="2" borderId="1" xfId="0" applyNumberFormat="1" applyFont="1" applyFill="1" applyBorder="1" applyAlignment="1">
      <alignment horizontal="right" indent="2"/>
    </xf>
    <xf numFmtId="0" fontId="0" fillId="0" borderId="1" xfId="0" applyBorder="1"/>
    <xf numFmtId="0" fontId="9" fillId="4" borderId="1" xfId="2" applyFont="1" applyFill="1" applyBorder="1"/>
    <xf numFmtId="0" fontId="9" fillId="4" borderId="1" xfId="2" applyFont="1" applyFill="1" applyBorder="1" applyAlignment="1">
      <alignment horizontal="center" vertical="top" wrapText="1"/>
    </xf>
    <xf numFmtId="0" fontId="4" fillId="4" borderId="1" xfId="2" applyFill="1" applyBorder="1"/>
    <xf numFmtId="0" fontId="0" fillId="4" borderId="1" xfId="0" quotePrefix="1" applyFill="1" applyBorder="1"/>
    <xf numFmtId="0" fontId="0" fillId="4" borderId="1" xfId="0" applyFill="1" applyBorder="1"/>
    <xf numFmtId="3" fontId="3" fillId="2" borderId="1" xfId="0" applyNumberFormat="1" applyFont="1" applyFill="1" applyBorder="1" applyAlignment="1">
      <alignment horizontal="right" indent="2"/>
    </xf>
    <xf numFmtId="3" fontId="1" fillId="0" borderId="0" xfId="0" applyNumberFormat="1" applyFont="1" applyAlignment="1">
      <alignment horizontal="right" indent="2"/>
    </xf>
    <xf numFmtId="0" fontId="2" fillId="0" borderId="0" xfId="0" applyFont="1" applyAlignment="1">
      <alignment horizontal="center" vertical="center" wrapText="1"/>
    </xf>
    <xf numFmtId="0" fontId="9" fillId="4" borderId="1" xfId="2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0" borderId="1" xfId="2" applyBorder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/>
    <xf numFmtId="0" fontId="4" fillId="2" borderId="12" xfId="2" applyFill="1" applyBorder="1"/>
    <xf numFmtId="0" fontId="4" fillId="2" borderId="2" xfId="2" applyFill="1" applyBorder="1" applyAlignment="1">
      <alignment horizontal="right"/>
    </xf>
    <xf numFmtId="0" fontId="4" fillId="0" borderId="0" xfId="2" applyAlignment="1">
      <alignment horizontal="left"/>
    </xf>
    <xf numFmtId="0" fontId="4" fillId="0" borderId="4" xfId="2" applyBorder="1"/>
    <xf numFmtId="0" fontId="4" fillId="2" borderId="13" xfId="2" applyFill="1" applyBorder="1"/>
    <xf numFmtId="0" fontId="4" fillId="2" borderId="14" xfId="2" applyFill="1" applyBorder="1"/>
    <xf numFmtId="0" fontId="4" fillId="0" borderId="5" xfId="2" applyBorder="1"/>
    <xf numFmtId="0" fontId="4" fillId="4" borderId="11" xfId="2" applyFill="1" applyBorder="1"/>
    <xf numFmtId="0" fontId="4" fillId="2" borderId="1" xfId="2" applyFill="1" applyBorder="1" applyAlignment="1">
      <alignment horizontal="right"/>
    </xf>
    <xf numFmtId="0" fontId="9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3" fontId="0" fillId="0" borderId="1" xfId="0" applyNumberFormat="1" applyBorder="1" applyAlignment="1">
      <alignment horizontal="right" indent="2"/>
    </xf>
    <xf numFmtId="0" fontId="0" fillId="4" borderId="1" xfId="0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 indent="2"/>
    </xf>
    <xf numFmtId="4" fontId="1" fillId="2" borderId="1" xfId="0" applyNumberFormat="1" applyFont="1" applyFill="1" applyBorder="1" applyAlignment="1">
      <alignment horizontal="right" indent="2"/>
    </xf>
    <xf numFmtId="0" fontId="2" fillId="0" borderId="0" xfId="0" applyFont="1" applyAlignment="1">
      <alignment horizontal="left" vertical="center"/>
    </xf>
    <xf numFmtId="3" fontId="4" fillId="0" borderId="1" xfId="2" applyNumberFormat="1" applyBorder="1" applyAlignment="1">
      <alignment horizontal="right" indent="2"/>
    </xf>
    <xf numFmtId="4" fontId="4" fillId="0" borderId="1" xfId="2" applyNumberFormat="1" applyBorder="1" applyAlignment="1">
      <alignment horizontal="right" indent="2"/>
    </xf>
    <xf numFmtId="164" fontId="4" fillId="0" borderId="1" xfId="2" applyNumberFormat="1" applyBorder="1" applyAlignment="1">
      <alignment horizontal="right" indent="2"/>
    </xf>
    <xf numFmtId="164" fontId="1" fillId="0" borderId="0" xfId="0" applyNumberFormat="1" applyFont="1" applyAlignment="1">
      <alignment horizontal="right" indent="2"/>
    </xf>
    <xf numFmtId="0" fontId="3" fillId="0" borderId="0" xfId="0" applyFont="1" applyAlignment="1">
      <alignment horizontal="left" vertical="center"/>
    </xf>
    <xf numFmtId="0" fontId="9" fillId="4" borderId="6" xfId="1" applyFont="1" applyFill="1" applyBorder="1" applyAlignment="1">
      <alignment horizontal="left" vertical="top" wrapText="1"/>
    </xf>
    <xf numFmtId="0" fontId="9" fillId="4" borderId="7" xfId="1" applyFont="1" applyFill="1" applyBorder="1" applyAlignment="1">
      <alignment horizontal="left" vertical="top" wrapText="1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2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3">
    <cellStyle name="Standard" xfId="0" builtinId="0"/>
    <cellStyle name="Standard 3" xfId="1" xr:uid="{D0F4004D-0374-4394-9D02-D2B6984B5341}"/>
    <cellStyle name="Standard 4" xfId="2" xr:uid="{224B0B16-EA6A-479E-A1CE-9877BA445557}"/>
  </cellStyles>
  <dxfs count="0"/>
  <tableStyles count="0" defaultTableStyle="TableStyleMedium2" defaultPivotStyle="PivotStyleLight16"/>
  <colors>
    <mruColors>
      <color rgb="FFD0DCE4"/>
      <color rgb="FF417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Kundenumsätze in CHF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Kundenumsätze in CHF</a:t>
          </a:r>
        </a:p>
      </cx:txPr>
    </cx:title>
    <cx:plotArea>
      <cx:plotAreaRegion>
        <cx:series layoutId="boxWhisker" uniqueId="{D12F9BD5-F8CD-4467-BAB8-61273BE99EA5}">
          <cx:spPr>
            <a:solidFill>
              <a:schemeClr val="tx2">
                <a:lumMod val="25000"/>
                <a:lumOff val="75000"/>
              </a:schemeClr>
            </a:solidFill>
          </cx:spPr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889000</xdr:colOff>
      <xdr:row>0</xdr:row>
      <xdr:rowOff>23091</xdr:rowOff>
    </xdr:from>
    <xdr:to>
      <xdr:col>4</xdr:col>
      <xdr:colOff>876300</xdr:colOff>
      <xdr:row>3</xdr:row>
      <xdr:rowOff>136043</xdr:rowOff>
    </xdr:to>
    <xdr:pic>
      <xdr:nvPicPr>
        <xdr:cNvPr id="3" name="Grafik 2" descr="Logo Compendio">
          <a:extLst>
            <a:ext uri="{FF2B5EF4-FFF2-40B4-BE49-F238E27FC236}">
              <a16:creationId xmlns:a16="http://schemas.microsoft.com/office/drawing/2014/main" id="{8EE2F45D-84D1-4061-9BFF-4B066044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7636" y="23091"/>
          <a:ext cx="2157846" cy="59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28575</xdr:rowOff>
    </xdr:from>
    <xdr:to>
      <xdr:col>8</xdr:col>
      <xdr:colOff>792162</xdr:colOff>
      <xdr:row>3</xdr:row>
      <xdr:rowOff>132002</xdr:rowOff>
    </xdr:to>
    <xdr:pic>
      <xdr:nvPicPr>
        <xdr:cNvPr id="2" name="Grafik 1" descr="Logo Compendio">
          <a:extLst>
            <a:ext uri="{FF2B5EF4-FFF2-40B4-BE49-F238E27FC236}">
              <a16:creationId xmlns:a16="http://schemas.microsoft.com/office/drawing/2014/main" id="{98694F7F-7D27-43D7-84A4-0CFA9008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7475" y="28575"/>
          <a:ext cx="2230437" cy="57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137991</xdr:colOff>
      <xdr:row>0</xdr:row>
      <xdr:rowOff>31342</xdr:rowOff>
    </xdr:from>
    <xdr:to>
      <xdr:col>7</xdr:col>
      <xdr:colOff>739124</xdr:colOff>
      <xdr:row>3</xdr:row>
      <xdr:rowOff>127442</xdr:rowOff>
    </xdr:to>
    <xdr:pic>
      <xdr:nvPicPr>
        <xdr:cNvPr id="2" name="Grafik 1" descr="Logo Compendio">
          <a:extLst>
            <a:ext uri="{FF2B5EF4-FFF2-40B4-BE49-F238E27FC236}">
              <a16:creationId xmlns:a16="http://schemas.microsoft.com/office/drawing/2014/main" id="{F81D5691-1E58-48AA-9692-4C2C4421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1449" y="31342"/>
          <a:ext cx="2199217" cy="5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31</xdr:row>
      <xdr:rowOff>13854</xdr:rowOff>
    </xdr:from>
    <xdr:to>
      <xdr:col>4</xdr:col>
      <xdr:colOff>109913</xdr:colOff>
      <xdr:row>53</xdr:row>
      <xdr:rowOff>128154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EC3D3195-5F00-53A3-2DD4-214DFF8FCDA0}"/>
            </a:ext>
          </a:extLst>
        </xdr:cNvPr>
        <xdr:cNvGrpSpPr/>
      </xdr:nvGrpSpPr>
      <xdr:grpSpPr>
        <a:xfrm>
          <a:off x="152400" y="4935104"/>
          <a:ext cx="4391930" cy="3606800"/>
          <a:chOff x="0" y="0"/>
          <a:chExt cx="5039995" cy="4234180"/>
        </a:xfrm>
      </xdr:grpSpPr>
      <xdr:pic>
        <xdr:nvPicPr>
          <xdr:cNvPr id="4" name="Grafik 3" descr="Ein Bild, das Text, Screenshot, Software, Computersymbol enthält.&#10;&#10;Automatisch generierte Beschreibung">
            <a:extLst>
              <a:ext uri="{FF2B5EF4-FFF2-40B4-BE49-F238E27FC236}">
                <a16:creationId xmlns:a16="http://schemas.microsoft.com/office/drawing/2014/main" id="{3230F281-FAC5-B2E9-11F6-2E2F3DF9E9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54940"/>
            <a:ext cx="5039995" cy="4079240"/>
          </a:xfrm>
          <a:prstGeom prst="rect">
            <a:avLst/>
          </a:prstGeom>
        </xdr:spPr>
      </xdr:pic>
      <xdr:cxnSp macro="">
        <xdr:nvCxnSpPr>
          <xdr:cNvPr id="5" name="Gerade Verbindung mit Pfeil 4">
            <a:extLst>
              <a:ext uri="{FF2B5EF4-FFF2-40B4-BE49-F238E27FC236}">
                <a16:creationId xmlns:a16="http://schemas.microsoft.com/office/drawing/2014/main" id="{96DAA05C-3BDB-2029-FCF9-0692C76F0B31}"/>
              </a:ext>
            </a:extLst>
          </xdr:cNvPr>
          <xdr:cNvCxnSpPr/>
        </xdr:nvCxnSpPr>
        <xdr:spPr>
          <a:xfrm flipH="1">
            <a:off x="931227" y="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 Verbindung mit Pfeil 5">
            <a:extLst>
              <a:ext uri="{FF2B5EF4-FFF2-40B4-BE49-F238E27FC236}">
                <a16:creationId xmlns:a16="http://schemas.microsoft.com/office/drawing/2014/main" id="{DE6DE72B-FD39-FDE2-45DC-6ED51BB63CDE}"/>
              </a:ext>
            </a:extLst>
          </xdr:cNvPr>
          <xdr:cNvCxnSpPr/>
        </xdr:nvCxnSpPr>
        <xdr:spPr>
          <a:xfrm flipH="1">
            <a:off x="900748" y="160020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1F7030B7-370F-2D88-1E26-6EC1909792C2}"/>
              </a:ext>
            </a:extLst>
          </xdr:cNvPr>
          <xdr:cNvCxnSpPr/>
        </xdr:nvCxnSpPr>
        <xdr:spPr>
          <a:xfrm flipH="1">
            <a:off x="2076133" y="325247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 Verbindung mit Pfeil 7">
            <a:extLst>
              <a:ext uri="{FF2B5EF4-FFF2-40B4-BE49-F238E27FC236}">
                <a16:creationId xmlns:a16="http://schemas.microsoft.com/office/drawing/2014/main" id="{0D391FD0-590A-597F-9045-6AEBCA8315BA}"/>
              </a:ext>
            </a:extLst>
          </xdr:cNvPr>
          <xdr:cNvCxnSpPr/>
        </xdr:nvCxnSpPr>
        <xdr:spPr>
          <a:xfrm flipH="1">
            <a:off x="2430463" y="111125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Gerade Verbindung mit Pfeil 8">
            <a:extLst>
              <a:ext uri="{FF2B5EF4-FFF2-40B4-BE49-F238E27FC236}">
                <a16:creationId xmlns:a16="http://schemas.microsoft.com/office/drawing/2014/main" id="{BD1644DD-98C0-96F0-D5A7-75CFCD5F8E97}"/>
              </a:ext>
            </a:extLst>
          </xdr:cNvPr>
          <xdr:cNvCxnSpPr/>
        </xdr:nvCxnSpPr>
        <xdr:spPr>
          <a:xfrm flipH="1">
            <a:off x="4215448" y="60198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A8CB2343-00AF-7E67-EC5F-105BE8BE0661}"/>
              </a:ext>
            </a:extLst>
          </xdr:cNvPr>
          <xdr:cNvCxnSpPr/>
        </xdr:nvCxnSpPr>
        <xdr:spPr>
          <a:xfrm flipH="1">
            <a:off x="4405948" y="3855720"/>
            <a:ext cx="190500" cy="22098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9</xdr:col>
      <xdr:colOff>212090</xdr:colOff>
      <xdr:row>40</xdr:row>
      <xdr:rowOff>60960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D39C20DB-8947-4A56-A53D-86C282395E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22700" y="3479800"/>
              <a:ext cx="3926840" cy="35534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CH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7</xdr:col>
      <xdr:colOff>163830</xdr:colOff>
      <xdr:row>21</xdr:row>
      <xdr:rowOff>161290</xdr:rowOff>
    </xdr:from>
    <xdr:to>
      <xdr:col>8</xdr:col>
      <xdr:colOff>275590</xdr:colOff>
      <xdr:row>23</xdr:row>
      <xdr:rowOff>97790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A3FB764-7670-44E9-821E-A9140CC315A1}"/>
            </a:ext>
          </a:extLst>
        </xdr:cNvPr>
        <xdr:cNvSpPr txBox="1"/>
      </xdr:nvSpPr>
      <xdr:spPr>
        <a:xfrm>
          <a:off x="5986780" y="4104640"/>
          <a:ext cx="8991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solidFill>
                <a:srgbClr val="FF0000"/>
              </a:solidFill>
            </a:rPr>
            <a:t>Ausreisser</a:t>
          </a:r>
        </a:p>
      </xdr:txBody>
    </xdr:sp>
    <xdr:clientData/>
  </xdr:twoCellAnchor>
  <xdr:twoCellAnchor>
    <xdr:from>
      <xdr:col>8</xdr:col>
      <xdr:colOff>176530</xdr:colOff>
      <xdr:row>28</xdr:row>
      <xdr:rowOff>68580</xdr:rowOff>
    </xdr:from>
    <xdr:to>
      <xdr:col>9</xdr:col>
      <xdr:colOff>288290</xdr:colOff>
      <xdr:row>30</xdr:row>
      <xdr:rowOff>5080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F7C5FA8-9D7E-491F-A399-BC8FEF329BA2}"/>
            </a:ext>
          </a:extLst>
        </xdr:cNvPr>
        <xdr:cNvSpPr txBox="1"/>
      </xdr:nvSpPr>
      <xdr:spPr>
        <a:xfrm>
          <a:off x="6786880" y="5339080"/>
          <a:ext cx="8991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solidFill>
                <a:srgbClr val="FF0000"/>
              </a:solidFill>
            </a:rPr>
            <a:t>3. Quartil</a:t>
          </a:r>
        </a:p>
      </xdr:txBody>
    </xdr:sp>
    <xdr:clientData/>
  </xdr:twoCellAnchor>
  <xdr:twoCellAnchor>
    <xdr:from>
      <xdr:col>8</xdr:col>
      <xdr:colOff>184150</xdr:colOff>
      <xdr:row>32</xdr:row>
      <xdr:rowOff>162560</xdr:rowOff>
    </xdr:from>
    <xdr:to>
      <xdr:col>9</xdr:col>
      <xdr:colOff>295910</xdr:colOff>
      <xdr:row>34</xdr:row>
      <xdr:rowOff>99060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3943EEF3-3088-41A4-94E8-80C0A248BE89}"/>
            </a:ext>
          </a:extLst>
        </xdr:cNvPr>
        <xdr:cNvSpPr txBox="1"/>
      </xdr:nvSpPr>
      <xdr:spPr>
        <a:xfrm>
          <a:off x="6794500" y="6093460"/>
          <a:ext cx="8991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solidFill>
                <a:srgbClr val="FF0000"/>
              </a:solidFill>
            </a:rPr>
            <a:t>1. Quartil</a:t>
          </a:r>
        </a:p>
      </xdr:txBody>
    </xdr:sp>
    <xdr:clientData/>
  </xdr:twoCellAnchor>
  <xdr:twoCellAnchor>
    <xdr:from>
      <xdr:col>8</xdr:col>
      <xdr:colOff>176530</xdr:colOff>
      <xdr:row>30</xdr:row>
      <xdr:rowOff>134620</xdr:rowOff>
    </xdr:from>
    <xdr:to>
      <xdr:col>9</xdr:col>
      <xdr:colOff>669290</xdr:colOff>
      <xdr:row>32</xdr:row>
      <xdr:rowOff>71120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DB92CC80-1910-4C08-A342-7EC9DF3B6093}"/>
            </a:ext>
          </a:extLst>
        </xdr:cNvPr>
        <xdr:cNvSpPr txBox="1"/>
      </xdr:nvSpPr>
      <xdr:spPr>
        <a:xfrm>
          <a:off x="6786880" y="5735320"/>
          <a:ext cx="12801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solidFill>
                <a:srgbClr val="FF0000"/>
              </a:solidFill>
            </a:rPr>
            <a:t>2. Quartil = Median</a:t>
          </a:r>
        </a:p>
      </xdr:txBody>
    </xdr:sp>
    <xdr:clientData/>
  </xdr:twoCellAnchor>
  <xdr:twoCellAnchor>
    <xdr:from>
      <xdr:col>5</xdr:col>
      <xdr:colOff>250190</xdr:colOff>
      <xdr:row>29</xdr:row>
      <xdr:rowOff>25400</xdr:rowOff>
    </xdr:from>
    <xdr:to>
      <xdr:col>7</xdr:col>
      <xdr:colOff>361950</xdr:colOff>
      <xdr:row>33</xdr:row>
      <xdr:rowOff>50800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7BDC0F0C-01A6-4B61-873F-BAA8C8907231}"/>
            </a:ext>
          </a:extLst>
        </xdr:cNvPr>
        <xdr:cNvSpPr txBox="1"/>
      </xdr:nvSpPr>
      <xdr:spPr>
        <a:xfrm>
          <a:off x="4866640" y="5461000"/>
          <a:ext cx="131826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1100" b="1">
              <a:solidFill>
                <a:srgbClr val="FF0000"/>
              </a:solidFill>
            </a:rPr>
            <a:t>arithme-</a:t>
          </a:r>
          <a:br>
            <a:rPr lang="de-CH" sz="1100" b="1">
              <a:solidFill>
                <a:srgbClr val="FF0000"/>
              </a:solidFill>
            </a:rPr>
          </a:br>
          <a:r>
            <a:rPr lang="de-CH" sz="1100" b="1">
              <a:solidFill>
                <a:srgbClr val="FF0000"/>
              </a:solidFill>
            </a:rPr>
            <a:t>tisches</a:t>
          </a:r>
          <a:r>
            <a:rPr lang="de-CH" sz="1100" b="1" baseline="0">
              <a:solidFill>
                <a:srgbClr val="FF0000"/>
              </a:solidFill>
            </a:rPr>
            <a:t> </a:t>
          </a:r>
          <a:br>
            <a:rPr lang="de-CH" sz="1100" b="1" baseline="0">
              <a:solidFill>
                <a:srgbClr val="FF0000"/>
              </a:solidFill>
            </a:rPr>
          </a:br>
          <a:r>
            <a:rPr lang="de-CH" sz="1100" b="1">
              <a:solidFill>
                <a:srgbClr val="FF0000"/>
              </a:solidFill>
            </a:rPr>
            <a:t>Mittel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111125</xdr:colOff>
      <xdr:row>0</xdr:row>
      <xdr:rowOff>34925</xdr:rowOff>
    </xdr:from>
    <xdr:to>
      <xdr:col>5</xdr:col>
      <xdr:colOff>714375</xdr:colOff>
      <xdr:row>3</xdr:row>
      <xdr:rowOff>147877</xdr:rowOff>
    </xdr:to>
    <xdr:pic>
      <xdr:nvPicPr>
        <xdr:cNvPr id="2" name="Grafik 1" descr="Logo Compendio">
          <a:extLst>
            <a:ext uri="{FF2B5EF4-FFF2-40B4-BE49-F238E27FC236}">
              <a16:creationId xmlns:a16="http://schemas.microsoft.com/office/drawing/2014/main" id="{ECC395F0-0A2B-41E9-AD71-56CD1EE3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4925"/>
          <a:ext cx="2203450" cy="589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37042</xdr:rowOff>
    </xdr:from>
    <xdr:to>
      <xdr:col>4</xdr:col>
      <xdr:colOff>1674283</xdr:colOff>
      <xdr:row>3</xdr:row>
      <xdr:rowOff>149994</xdr:rowOff>
    </xdr:to>
    <xdr:pic>
      <xdr:nvPicPr>
        <xdr:cNvPr id="7" name="Grafik 6" descr="Logo Compendio">
          <a:extLst>
            <a:ext uri="{FF2B5EF4-FFF2-40B4-BE49-F238E27FC236}">
              <a16:creationId xmlns:a16="http://schemas.microsoft.com/office/drawing/2014/main" id="{4BAE41FB-2317-493E-997D-6C2BCF9EC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042"/>
          <a:ext cx="2203450" cy="589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275167</xdr:colOff>
      <xdr:row>49</xdr:row>
      <xdr:rowOff>37042</xdr:rowOff>
    </xdr:from>
    <xdr:to>
      <xdr:col>4</xdr:col>
      <xdr:colOff>1679575</xdr:colOff>
      <xdr:row>52</xdr:row>
      <xdr:rowOff>149994</xdr:rowOff>
    </xdr:to>
    <xdr:pic>
      <xdr:nvPicPr>
        <xdr:cNvPr id="8" name="Grafik 7" descr="Logo Compendio">
          <a:extLst>
            <a:ext uri="{FF2B5EF4-FFF2-40B4-BE49-F238E27FC236}">
              <a16:creationId xmlns:a16="http://schemas.microsoft.com/office/drawing/2014/main" id="{21AF8225-C2C0-45CB-BDFA-B57EBF1E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42" y="8302625"/>
          <a:ext cx="2203450" cy="589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Compendio XMK 030 Exceltabellen für Websit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417493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785E-F1A5-456C-9E84-D908304E35B2}">
  <dimension ref="A9:D41"/>
  <sheetViews>
    <sheetView tabSelected="1" zoomScale="110" zoomScaleNormal="110" workbookViewId="0">
      <selection activeCell="C1" sqref="C1"/>
    </sheetView>
  </sheetViews>
  <sheetFormatPr baseColWidth="10" defaultColWidth="10.81640625" defaultRowHeight="12.5" x14ac:dyDescent="0.25"/>
  <cols>
    <col min="1" max="3" width="20.26953125" style="1" customWidth="1"/>
    <col min="4" max="4" width="10.81640625" style="1"/>
    <col min="5" max="5" width="13.1796875" style="1" customWidth="1"/>
    <col min="6" max="16384" width="10.81640625" style="1"/>
  </cols>
  <sheetData>
    <row r="9" spans="1:2" ht="13" x14ac:dyDescent="0.3">
      <c r="A9" s="6" t="s">
        <v>0</v>
      </c>
    </row>
    <row r="11" spans="1:2" x14ac:dyDescent="0.25">
      <c r="A11" s="1" t="s">
        <v>138</v>
      </c>
    </row>
    <row r="12" spans="1:2" x14ac:dyDescent="0.25">
      <c r="A12" s="1" t="s">
        <v>1</v>
      </c>
    </row>
    <row r="13" spans="1:2" ht="13" x14ac:dyDescent="0.3">
      <c r="A13" s="1" t="s">
        <v>2</v>
      </c>
    </row>
    <row r="16" spans="1:2" ht="12.75" customHeight="1" x14ac:dyDescent="0.25">
      <c r="A16" s="100" t="s">
        <v>136</v>
      </c>
      <c r="B16" s="100"/>
    </row>
    <row r="19" spans="1:2" ht="15" customHeight="1" x14ac:dyDescent="0.25">
      <c r="A19" s="1" t="s">
        <v>135</v>
      </c>
    </row>
    <row r="20" spans="1:2" ht="12.75" customHeight="1" x14ac:dyDescent="0.25">
      <c r="A20" s="1" t="s">
        <v>3</v>
      </c>
    </row>
    <row r="21" spans="1:2" ht="12.75" customHeight="1" x14ac:dyDescent="0.25">
      <c r="A21" s="1" t="s">
        <v>4</v>
      </c>
    </row>
    <row r="22" spans="1:2" ht="12.75" customHeight="1" x14ac:dyDescent="0.25"/>
    <row r="23" spans="1:2" s="29" customFormat="1" ht="25.5" customHeight="1" x14ac:dyDescent="0.35">
      <c r="A23" s="23" t="s">
        <v>5</v>
      </c>
      <c r="B23" s="22" t="s">
        <v>6</v>
      </c>
    </row>
    <row r="24" spans="1:2" ht="12.75" customHeight="1" x14ac:dyDescent="0.25">
      <c r="A24" s="17" t="s">
        <v>7</v>
      </c>
      <c r="B24" s="30">
        <v>100</v>
      </c>
    </row>
    <row r="25" spans="1:2" ht="12.75" customHeight="1" x14ac:dyDescent="0.25">
      <c r="A25" s="17" t="s">
        <v>8</v>
      </c>
      <c r="B25" s="30">
        <v>9900</v>
      </c>
    </row>
    <row r="26" spans="1:2" ht="12.75" customHeight="1" x14ac:dyDescent="0.25">
      <c r="A26" s="17" t="s">
        <v>9</v>
      </c>
      <c r="B26" s="30">
        <v>1000</v>
      </c>
    </row>
    <row r="27" spans="1:2" ht="12.75" customHeight="1" x14ac:dyDescent="0.25">
      <c r="A27" s="17" t="s">
        <v>10</v>
      </c>
      <c r="B27" s="30">
        <v>6000</v>
      </c>
    </row>
    <row r="28" spans="1:2" x14ac:dyDescent="0.25">
      <c r="A28" s="17" t="s">
        <v>11</v>
      </c>
      <c r="B28" s="30">
        <v>8000</v>
      </c>
    </row>
    <row r="29" spans="1:2" ht="13" x14ac:dyDescent="0.3">
      <c r="A29" s="12" t="s">
        <v>12</v>
      </c>
      <c r="B29" s="31">
        <f>_xlfn.STDEV.P(B24:B28)</f>
        <v>3847.5966524572191</v>
      </c>
    </row>
    <row r="32" spans="1:2" x14ac:dyDescent="0.25">
      <c r="A32" s="4" t="s">
        <v>13</v>
      </c>
      <c r="B32" s="3" t="s">
        <v>14</v>
      </c>
    </row>
    <row r="33" spans="1:4" x14ac:dyDescent="0.25">
      <c r="B33" s="2" t="s">
        <v>15</v>
      </c>
    </row>
    <row r="41" spans="1:4" x14ac:dyDescent="0.25">
      <c r="A41" s="13"/>
      <c r="B41" s="13"/>
      <c r="C41" s="13"/>
      <c r="D41" s="13"/>
    </row>
  </sheetData>
  <mergeCells count="1">
    <mergeCell ref="A16:B16"/>
  </mergeCells>
  <pageMargins left="0.98425196850393704" right="0.31496062992125984" top="1.1811023622047245" bottom="0.98425196850393704" header="0.31496062992125984" footer="0.70866141732283472"/>
  <pageSetup paperSize="9" orientation="portrait" r:id="rId1"/>
  <headerFooter>
    <oddFooter>&amp;LDiese Arbeitsvorlage ersetzt keine betriebswirtschaftlichen Finanzwerkzeuge.
&amp;"Arial,Standard"&amp;10Copyright © 2025 Compendio Bildungsmedien AG, Zürich, Beilage zu XMK 030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DBAB-67A8-496B-8AD5-A3CC225EC574}">
  <dimension ref="A9:E41"/>
  <sheetViews>
    <sheetView zoomScaleNormal="100" workbookViewId="0">
      <selection activeCell="F7" sqref="F7"/>
    </sheetView>
  </sheetViews>
  <sheetFormatPr baseColWidth="10" defaultColWidth="11.453125" defaultRowHeight="12.5" x14ac:dyDescent="0.25"/>
  <cols>
    <col min="1" max="1" width="11.453125" style="1" customWidth="1"/>
    <col min="2" max="2" width="18.453125" style="1" customWidth="1"/>
    <col min="3" max="3" width="12.7265625" style="1" customWidth="1"/>
    <col min="4" max="6" width="9.7265625" style="1" customWidth="1"/>
    <col min="7" max="7" width="10.453125" style="1" customWidth="1"/>
    <col min="8" max="8" width="12.7265625" style="1" customWidth="1"/>
    <col min="9" max="9" width="12.54296875" style="1" customWidth="1"/>
    <col min="10" max="16384" width="11.453125" style="1"/>
  </cols>
  <sheetData>
    <row r="9" spans="1:5" ht="13" x14ac:dyDescent="0.3">
      <c r="A9" s="6" t="s">
        <v>0</v>
      </c>
    </row>
    <row r="11" spans="1:5" x14ac:dyDescent="0.25">
      <c r="A11" s="1" t="s">
        <v>138</v>
      </c>
    </row>
    <row r="12" spans="1:5" ht="15" customHeight="1" x14ac:dyDescent="0.25">
      <c r="A12" s="1" t="s">
        <v>16</v>
      </c>
    </row>
    <row r="13" spans="1:5" ht="13" x14ac:dyDescent="0.3">
      <c r="A13" s="1" t="s">
        <v>17</v>
      </c>
      <c r="C13" s="5"/>
      <c r="D13" s="5"/>
      <c r="E13" s="5"/>
    </row>
    <row r="14" spans="1:5" x14ac:dyDescent="0.25">
      <c r="C14" s="5"/>
      <c r="D14" s="5"/>
      <c r="E14" s="5"/>
    </row>
    <row r="15" spans="1:5" x14ac:dyDescent="0.25">
      <c r="C15" s="5"/>
      <c r="D15" s="5"/>
      <c r="E15" s="5"/>
    </row>
    <row r="16" spans="1:5" ht="13" x14ac:dyDescent="0.25">
      <c r="A16" s="100" t="s">
        <v>56</v>
      </c>
      <c r="B16" s="100"/>
      <c r="C16" s="100"/>
      <c r="D16" s="5"/>
      <c r="E16" s="5"/>
    </row>
    <row r="18" spans="1:1" x14ac:dyDescent="0.25">
      <c r="A18" s="1" t="s">
        <v>18</v>
      </c>
    </row>
    <row r="19" spans="1:1" x14ac:dyDescent="0.25">
      <c r="A19" s="1" t="s">
        <v>19</v>
      </c>
    </row>
    <row r="20" spans="1:1" x14ac:dyDescent="0.25">
      <c r="A20" s="1" t="s">
        <v>20</v>
      </c>
    </row>
    <row r="23" spans="1:1" ht="13" x14ac:dyDescent="0.3">
      <c r="A23" s="6" t="s">
        <v>21</v>
      </c>
    </row>
    <row r="33" ht="13.5" customHeight="1" x14ac:dyDescent="0.25"/>
    <row r="41" ht="12.75" customHeight="1" x14ac:dyDescent="0.25"/>
  </sheetData>
  <mergeCells count="1">
    <mergeCell ref="A16:C16"/>
  </mergeCells>
  <pageMargins left="0.98425196850393704" right="0.31496062992125984" top="1.1811023622047245" bottom="0.59055118110236227" header="0.31496062992125984" footer="0.51181102362204722"/>
  <pageSetup paperSize="9" orientation="landscape" r:id="rId1"/>
  <headerFooter>
    <oddFooter>&amp;LDiese Arbeitsvorlage ersetzt keine betriebswirtschaftlichen Finanzwerkzeuge.
&amp;"Arial,Standard"&amp;10Copyright © 2025 Compendio Bildungsmedien AG, Zürich, Beilage zu XMK 030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B49F-AE6A-4CE7-9D87-93BBEB4E1F06}">
  <dimension ref="A1:I21"/>
  <sheetViews>
    <sheetView workbookViewId="0"/>
  </sheetViews>
  <sheetFormatPr baseColWidth="10" defaultColWidth="11.453125" defaultRowHeight="14" x14ac:dyDescent="0.3"/>
  <cols>
    <col min="1" max="1" width="13.453125" style="26" customWidth="1"/>
    <col min="2" max="3" width="17.7265625" style="26" customWidth="1"/>
    <col min="4" max="4" width="11.453125" style="26"/>
    <col min="5" max="5" width="10.26953125" style="26" customWidth="1"/>
    <col min="6" max="6" width="14.1796875" style="26" customWidth="1"/>
    <col min="7" max="7" width="15.7265625" style="26" customWidth="1"/>
    <col min="8" max="8" width="14.81640625" style="26" customWidth="1"/>
    <col min="9" max="9" width="15.7265625" style="26" customWidth="1"/>
    <col min="10" max="16384" width="11.453125" style="26"/>
  </cols>
  <sheetData>
    <row r="1" spans="1:9" ht="31.5" customHeight="1" x14ac:dyDescent="0.3">
      <c r="A1" s="45"/>
      <c r="B1" s="46" t="s">
        <v>22</v>
      </c>
      <c r="C1" s="46" t="s">
        <v>23</v>
      </c>
      <c r="D1" s="101" t="s">
        <v>24</v>
      </c>
      <c r="E1" s="102"/>
      <c r="F1" s="101" t="s">
        <v>25</v>
      </c>
      <c r="G1" s="102"/>
      <c r="H1" s="101" t="s">
        <v>26</v>
      </c>
      <c r="I1" s="102"/>
    </row>
    <row r="2" spans="1:9" ht="16" x14ac:dyDescent="0.3">
      <c r="A2" s="47"/>
      <c r="B2" s="48" t="s">
        <v>27</v>
      </c>
      <c r="C2" s="49" t="s">
        <v>28</v>
      </c>
      <c r="D2" s="50" t="s">
        <v>29</v>
      </c>
      <c r="E2" s="51"/>
      <c r="F2" s="52" t="s">
        <v>30</v>
      </c>
      <c r="G2" s="52"/>
      <c r="H2" s="52" t="s">
        <v>31</v>
      </c>
      <c r="I2" s="52"/>
    </row>
    <row r="3" spans="1:9" x14ac:dyDescent="0.3">
      <c r="A3" s="53" t="s">
        <v>32</v>
      </c>
      <c r="B3" s="35">
        <v>6</v>
      </c>
      <c r="C3" s="35">
        <v>140</v>
      </c>
      <c r="D3" s="36" t="s">
        <v>33</v>
      </c>
      <c r="E3" s="37">
        <f t="shared" ref="E3:E8" si="0">B3-$G$12</f>
        <v>1.0199999999999996</v>
      </c>
      <c r="F3" s="38" t="s">
        <v>34</v>
      </c>
      <c r="G3" s="39">
        <f>E3^2</f>
        <v>1.0403999999999991</v>
      </c>
      <c r="H3" s="40" t="s">
        <v>35</v>
      </c>
      <c r="I3" s="41">
        <f>G3*C3</f>
        <v>145.65599999999986</v>
      </c>
    </row>
    <row r="4" spans="1:9" x14ac:dyDescent="0.3">
      <c r="A4" s="53"/>
      <c r="B4" s="35">
        <v>5</v>
      </c>
      <c r="C4" s="35">
        <v>260</v>
      </c>
      <c r="D4" s="36" t="s">
        <v>36</v>
      </c>
      <c r="E4" s="37">
        <f t="shared" si="0"/>
        <v>1.9999999999999574E-2</v>
      </c>
      <c r="F4" s="38" t="s">
        <v>37</v>
      </c>
      <c r="G4" s="39">
        <f t="shared" ref="G4:G8" si="1">E4^2</f>
        <v>3.9999999999998294E-4</v>
      </c>
      <c r="H4" s="40" t="s">
        <v>38</v>
      </c>
      <c r="I4" s="41">
        <f t="shared" ref="I4:I8" si="2">G4*C4</f>
        <v>0.10399999999999557</v>
      </c>
    </row>
    <row r="5" spans="1:9" x14ac:dyDescent="0.3">
      <c r="A5" s="53"/>
      <c r="B5" s="35">
        <v>4</v>
      </c>
      <c r="C5" s="35">
        <v>60</v>
      </c>
      <c r="D5" s="36" t="s">
        <v>39</v>
      </c>
      <c r="E5" s="37">
        <f t="shared" si="0"/>
        <v>-0.98000000000000043</v>
      </c>
      <c r="F5" s="38" t="s">
        <v>40</v>
      </c>
      <c r="G5" s="39">
        <f t="shared" si="1"/>
        <v>0.96040000000000081</v>
      </c>
      <c r="H5" s="40" t="s">
        <v>41</v>
      </c>
      <c r="I5" s="41">
        <f t="shared" si="2"/>
        <v>57.624000000000052</v>
      </c>
    </row>
    <row r="6" spans="1:9" x14ac:dyDescent="0.3">
      <c r="A6" s="53"/>
      <c r="B6" s="35">
        <v>3</v>
      </c>
      <c r="C6" s="35">
        <v>30</v>
      </c>
      <c r="D6" s="36" t="s">
        <v>42</v>
      </c>
      <c r="E6" s="37">
        <f t="shared" si="0"/>
        <v>-1.9800000000000004</v>
      </c>
      <c r="F6" s="38" t="s">
        <v>43</v>
      </c>
      <c r="G6" s="39">
        <f t="shared" si="1"/>
        <v>3.9204000000000017</v>
      </c>
      <c r="H6" s="40" t="s">
        <v>44</v>
      </c>
      <c r="I6" s="41">
        <f t="shared" si="2"/>
        <v>117.61200000000005</v>
      </c>
    </row>
    <row r="7" spans="1:9" x14ac:dyDescent="0.3">
      <c r="A7" s="53"/>
      <c r="B7" s="35">
        <v>2</v>
      </c>
      <c r="C7" s="35">
        <v>10</v>
      </c>
      <c r="D7" s="36" t="s">
        <v>45</v>
      </c>
      <c r="E7" s="37">
        <f t="shared" si="0"/>
        <v>-2.9800000000000004</v>
      </c>
      <c r="F7" s="38" t="s">
        <v>46</v>
      </c>
      <c r="G7" s="39">
        <f t="shared" si="1"/>
        <v>8.8804000000000034</v>
      </c>
      <c r="H7" s="40" t="s">
        <v>47</v>
      </c>
      <c r="I7" s="41">
        <f t="shared" si="2"/>
        <v>88.80400000000003</v>
      </c>
    </row>
    <row r="8" spans="1:9" x14ac:dyDescent="0.3">
      <c r="A8" s="53" t="s">
        <v>48</v>
      </c>
      <c r="B8" s="35">
        <v>1</v>
      </c>
      <c r="C8" s="35">
        <v>0</v>
      </c>
      <c r="D8" s="36" t="s">
        <v>49</v>
      </c>
      <c r="E8" s="37">
        <f t="shared" si="0"/>
        <v>-3.9800000000000004</v>
      </c>
      <c r="F8" s="38" t="s">
        <v>50</v>
      </c>
      <c r="G8" s="39">
        <f t="shared" si="1"/>
        <v>15.840400000000004</v>
      </c>
      <c r="H8" s="40" t="s">
        <v>51</v>
      </c>
      <c r="I8" s="41">
        <f t="shared" si="2"/>
        <v>0</v>
      </c>
    </row>
    <row r="9" spans="1:9" x14ac:dyDescent="0.3">
      <c r="A9" s="32"/>
      <c r="B9" s="57" t="s">
        <v>52</v>
      </c>
      <c r="C9" s="55">
        <f>SUM(C3:C8)</f>
        <v>500</v>
      </c>
      <c r="D9" s="33"/>
      <c r="E9" s="34"/>
      <c r="F9" s="34"/>
      <c r="G9" s="34"/>
      <c r="H9" s="56" t="s">
        <v>53</v>
      </c>
      <c r="I9" s="54">
        <f>SUM(I3:I8)</f>
        <v>409.8</v>
      </c>
    </row>
    <row r="11" spans="1:9" x14ac:dyDescent="0.3">
      <c r="A11" s="42" t="s">
        <v>54</v>
      </c>
    </row>
    <row r="12" spans="1:9" x14ac:dyDescent="0.3">
      <c r="A12" s="28" t="s">
        <v>55</v>
      </c>
      <c r="D12" s="28"/>
      <c r="E12" s="28"/>
      <c r="G12" s="43">
        <f>SUMPRODUCT(B3:B8,C3:C8)/SUM(C3:C8)</f>
        <v>4.9800000000000004</v>
      </c>
    </row>
    <row r="14" spans="1:9" x14ac:dyDescent="0.3">
      <c r="A14" s="42" t="s">
        <v>56</v>
      </c>
    </row>
    <row r="15" spans="1:9" x14ac:dyDescent="0.3">
      <c r="A15" s="28" t="s">
        <v>57</v>
      </c>
      <c r="G15" s="44">
        <f>SQRT(I9/(C9-1))</f>
        <v>0.90622430168802026</v>
      </c>
    </row>
    <row r="18" spans="1:3" ht="25.5" x14ac:dyDescent="0.3">
      <c r="A18" s="4" t="s">
        <v>13</v>
      </c>
      <c r="B18" s="3" t="s">
        <v>14</v>
      </c>
      <c r="C18" s="2" t="s">
        <v>15</v>
      </c>
    </row>
    <row r="21" spans="1:3" x14ac:dyDescent="0.3">
      <c r="A21" s="1"/>
    </row>
  </sheetData>
  <mergeCells count="3">
    <mergeCell ref="D1:E1"/>
    <mergeCell ref="F1:G1"/>
    <mergeCell ref="H1:I1"/>
  </mergeCells>
  <pageMargins left="0.70866141732283472" right="0.51181102362204722" top="1.1811023622047245" bottom="0.78740157480314965" header="0.31496062992125984" footer="0.51181102362204722"/>
  <pageSetup paperSize="9" orientation="landscape" r:id="rId1"/>
  <headerFooter>
    <oddFooter xml:space="preserve">&amp;LDiese Arbeitsvorlage ersetzt keine betriebswirtschaftlichen Finanzwerkzeuge.
Copyright © 2025 Compendio Bildungsmedien AG, Zürich, Beilage zu XMK 030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A6F7-EFED-4177-941A-7A94235B3C25}">
  <dimension ref="A1:I41"/>
  <sheetViews>
    <sheetView zoomScale="120" zoomScaleNormal="120" workbookViewId="0">
      <selection activeCell="F7" sqref="F7"/>
    </sheetView>
  </sheetViews>
  <sheetFormatPr baseColWidth="10" defaultColWidth="11.453125" defaultRowHeight="12.75" customHeight="1" x14ac:dyDescent="0.35"/>
  <cols>
    <col min="1" max="2" width="20.26953125" customWidth="1"/>
  </cols>
  <sheetData>
    <row r="1" spans="1:9" ht="12.75" customHeight="1" x14ac:dyDescent="0.35">
      <c r="A1" s="1"/>
      <c r="B1" s="1"/>
      <c r="C1" s="1"/>
      <c r="D1" s="1"/>
      <c r="E1" s="1"/>
      <c r="F1" s="1"/>
    </row>
    <row r="2" spans="1:9" ht="12.75" customHeight="1" x14ac:dyDescent="0.35">
      <c r="A2" s="1"/>
      <c r="B2" s="1"/>
      <c r="C2" s="1"/>
      <c r="D2" s="1"/>
      <c r="E2" s="1"/>
      <c r="F2" s="1"/>
    </row>
    <row r="3" spans="1:9" ht="12.75" customHeight="1" x14ac:dyDescent="0.35">
      <c r="A3" s="1"/>
      <c r="B3" s="1"/>
      <c r="C3" s="1"/>
      <c r="D3" s="1"/>
      <c r="E3" s="1"/>
      <c r="F3" s="1"/>
    </row>
    <row r="4" spans="1:9" ht="12.75" customHeight="1" x14ac:dyDescent="0.35">
      <c r="A4" s="1"/>
      <c r="B4" s="1"/>
      <c r="C4" s="1"/>
      <c r="D4" s="1"/>
      <c r="E4" s="1"/>
      <c r="F4" s="1"/>
    </row>
    <row r="5" spans="1:9" ht="12.75" customHeight="1" x14ac:dyDescent="0.35">
      <c r="A5" s="1"/>
      <c r="B5" s="1"/>
      <c r="C5" s="1"/>
      <c r="D5" s="1"/>
      <c r="E5" s="1"/>
      <c r="F5" s="1"/>
    </row>
    <row r="6" spans="1:9" ht="12.75" customHeight="1" x14ac:dyDescent="0.35">
      <c r="A6" s="1"/>
      <c r="B6" s="1"/>
      <c r="C6" s="1"/>
      <c r="D6" s="1"/>
      <c r="E6" s="1"/>
      <c r="F6" s="1"/>
    </row>
    <row r="7" spans="1:9" ht="12.75" customHeight="1" x14ac:dyDescent="0.35">
      <c r="A7" s="1"/>
      <c r="B7" s="1"/>
      <c r="C7" s="1"/>
      <c r="D7" s="1"/>
      <c r="E7" s="1"/>
      <c r="F7" s="1"/>
    </row>
    <row r="8" spans="1:9" ht="12.75" customHeight="1" x14ac:dyDescent="0.35">
      <c r="A8" s="6" t="s">
        <v>0</v>
      </c>
      <c r="B8" s="1"/>
      <c r="C8" s="1"/>
      <c r="D8" s="1"/>
      <c r="E8" s="1"/>
      <c r="F8" s="1"/>
    </row>
    <row r="9" spans="1:9" ht="12.75" customHeight="1" x14ac:dyDescent="0.35">
      <c r="A9" s="1"/>
      <c r="B9" s="1"/>
      <c r="C9" s="1"/>
      <c r="D9" s="1"/>
      <c r="E9" s="1"/>
      <c r="F9" s="1"/>
    </row>
    <row r="10" spans="1:9" ht="12.75" customHeight="1" x14ac:dyDescent="0.35">
      <c r="A10" s="1"/>
      <c r="B10" s="1"/>
      <c r="C10" s="1"/>
      <c r="D10" s="1"/>
      <c r="E10" s="1"/>
      <c r="F10" s="1"/>
    </row>
    <row r="11" spans="1:9" ht="12.75" customHeight="1" x14ac:dyDescent="0.35">
      <c r="A11" s="1" t="s">
        <v>138</v>
      </c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35">
      <c r="A12" s="1" t="s">
        <v>16</v>
      </c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35">
      <c r="A13" s="1" t="s">
        <v>58</v>
      </c>
      <c r="B13" s="1"/>
      <c r="C13" s="5"/>
      <c r="D13" s="5"/>
      <c r="E13" s="5"/>
      <c r="F13" s="1"/>
      <c r="G13" s="1"/>
      <c r="H13" s="1"/>
      <c r="I13" s="1"/>
    </row>
    <row r="14" spans="1:9" ht="12.75" customHeight="1" x14ac:dyDescent="0.35">
      <c r="A14" s="1"/>
      <c r="B14" s="1"/>
      <c r="C14" s="5"/>
      <c r="D14" s="5"/>
      <c r="E14" s="5"/>
      <c r="F14" s="1"/>
      <c r="G14" s="1"/>
      <c r="H14" s="1"/>
      <c r="I14" s="1"/>
    </row>
    <row r="15" spans="1:9" ht="12.75" customHeight="1" x14ac:dyDescent="0.35">
      <c r="A15" s="100" t="s">
        <v>92</v>
      </c>
      <c r="B15" s="100"/>
      <c r="C15" s="100"/>
      <c r="D15" s="5"/>
      <c r="E15" s="5"/>
      <c r="F15" s="1"/>
      <c r="G15" s="1"/>
      <c r="H15" s="1"/>
      <c r="I15" s="1"/>
    </row>
    <row r="16" spans="1:9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35">
      <c r="A17" s="103" t="s">
        <v>59</v>
      </c>
      <c r="B17" s="103"/>
      <c r="C17" s="103"/>
      <c r="D17" s="103"/>
      <c r="E17" s="103"/>
      <c r="F17" s="103"/>
      <c r="G17" s="103"/>
      <c r="H17" s="103"/>
      <c r="I17" s="1"/>
    </row>
    <row r="18" spans="1:9" ht="12.75" customHeight="1" x14ac:dyDescent="0.35">
      <c r="A18" s="1" t="s">
        <v>60</v>
      </c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35">
      <c r="A19" s="103" t="s">
        <v>61</v>
      </c>
      <c r="B19" s="103"/>
      <c r="C19" s="103"/>
      <c r="D19" s="103"/>
      <c r="E19" s="103"/>
      <c r="F19" s="103"/>
      <c r="G19" s="1"/>
      <c r="H19" s="1"/>
      <c r="I19" s="1"/>
    </row>
    <row r="20" spans="1:9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35">
      <c r="A21" s="6" t="s">
        <v>62</v>
      </c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35">
      <c r="A22" s="1" t="s">
        <v>63</v>
      </c>
      <c r="B22" s="1"/>
      <c r="C22" s="1"/>
      <c r="D22" s="1"/>
      <c r="E22" s="1"/>
      <c r="F22" s="1"/>
    </row>
    <row r="23" spans="1:9" ht="12.75" customHeight="1" x14ac:dyDescent="0.35">
      <c r="A23" s="1" t="s">
        <v>64</v>
      </c>
      <c r="B23" s="1"/>
      <c r="C23" s="1"/>
      <c r="D23" s="1"/>
      <c r="E23" s="1"/>
      <c r="F23" s="1"/>
    </row>
    <row r="24" spans="1:9" ht="12.75" customHeight="1" x14ac:dyDescent="0.35">
      <c r="A24" s="7" t="s">
        <v>65</v>
      </c>
      <c r="B24" s="1"/>
      <c r="C24" s="1"/>
      <c r="D24" s="1"/>
      <c r="E24" s="1"/>
      <c r="F24" s="1"/>
    </row>
    <row r="25" spans="1:9" ht="12.75" customHeight="1" x14ac:dyDescent="0.35">
      <c r="A25" s="89" t="s">
        <v>66</v>
      </c>
      <c r="B25" s="1"/>
      <c r="C25" s="1"/>
      <c r="D25" s="1"/>
      <c r="E25" s="1"/>
      <c r="F25" s="1"/>
    </row>
    <row r="26" spans="1:9" ht="12.75" customHeight="1" x14ac:dyDescent="0.35">
      <c r="A26" s="89" t="s">
        <v>67</v>
      </c>
      <c r="B26" s="1"/>
      <c r="C26" s="1"/>
      <c r="D26" s="1"/>
      <c r="E26" s="1"/>
      <c r="F26" s="1"/>
    </row>
    <row r="27" spans="1:9" ht="12.75" customHeight="1" x14ac:dyDescent="0.35">
      <c r="A27" s="89" t="s">
        <v>68</v>
      </c>
      <c r="B27" s="1"/>
      <c r="C27" s="1"/>
      <c r="D27" s="1"/>
      <c r="E27" s="1"/>
      <c r="F27" s="1"/>
    </row>
    <row r="28" spans="1:9" ht="12.75" customHeight="1" x14ac:dyDescent="0.35">
      <c r="A28" s="89" t="s">
        <v>69</v>
      </c>
      <c r="B28" s="1"/>
      <c r="C28" s="1"/>
      <c r="D28" s="1"/>
      <c r="E28" s="1"/>
      <c r="F28" s="1"/>
    </row>
    <row r="29" spans="1:9" ht="12.75" customHeight="1" x14ac:dyDescent="0.35">
      <c r="A29" s="89" t="s">
        <v>70</v>
      </c>
      <c r="B29" s="1"/>
      <c r="C29" s="1"/>
      <c r="D29" s="1"/>
      <c r="E29" s="1"/>
      <c r="F29" s="1"/>
    </row>
    <row r="30" spans="1:9" ht="12.75" customHeight="1" x14ac:dyDescent="0.35">
      <c r="A30" s="90" t="s">
        <v>71</v>
      </c>
      <c r="B30" s="1"/>
      <c r="C30" s="1"/>
      <c r="D30" s="1"/>
      <c r="E30" s="1"/>
      <c r="F30" s="1"/>
    </row>
    <row r="31" spans="1:9" ht="12.75" customHeight="1" x14ac:dyDescent="0.35">
      <c r="A31" s="1"/>
      <c r="B31" s="1"/>
      <c r="C31" s="1"/>
      <c r="D31" s="1"/>
      <c r="E31" s="1"/>
      <c r="F31" s="1"/>
    </row>
    <row r="32" spans="1:9" ht="12.75" customHeight="1" x14ac:dyDescent="0.35">
      <c r="A32" s="1"/>
      <c r="B32" s="1"/>
      <c r="C32" s="1"/>
      <c r="D32" s="1"/>
      <c r="E32" s="1"/>
      <c r="F32" s="1"/>
    </row>
    <row r="33" spans="1:6" ht="12.75" customHeight="1" x14ac:dyDescent="0.35">
      <c r="A33" s="1"/>
      <c r="B33" s="1"/>
      <c r="C33" s="1"/>
      <c r="D33" s="1"/>
      <c r="E33" s="1"/>
      <c r="F33" s="1"/>
    </row>
    <row r="34" spans="1:6" ht="12.75" customHeight="1" x14ac:dyDescent="0.35">
      <c r="A34" s="1"/>
      <c r="B34" s="1"/>
      <c r="C34" s="1"/>
      <c r="D34" s="1"/>
      <c r="E34" s="1"/>
      <c r="F34" s="1"/>
    </row>
    <row r="35" spans="1:6" ht="12.75" customHeight="1" x14ac:dyDescent="0.35">
      <c r="A35" s="1"/>
      <c r="B35" s="1"/>
      <c r="C35" s="1"/>
      <c r="D35" s="1"/>
      <c r="E35" s="1"/>
      <c r="F35" s="1"/>
    </row>
    <row r="36" spans="1:6" ht="12.75" customHeight="1" x14ac:dyDescent="0.35">
      <c r="A36" s="1"/>
      <c r="B36" s="1"/>
      <c r="C36" s="1"/>
      <c r="D36" s="1"/>
      <c r="E36" s="1"/>
      <c r="F36" s="1"/>
    </row>
    <row r="37" spans="1:6" ht="12.75" customHeight="1" x14ac:dyDescent="0.35">
      <c r="A37" s="1"/>
      <c r="B37" s="1"/>
      <c r="C37" s="1"/>
      <c r="D37" s="1"/>
      <c r="E37" s="1"/>
      <c r="F37" s="1"/>
    </row>
    <row r="38" spans="1:6" ht="12.75" customHeight="1" x14ac:dyDescent="0.35">
      <c r="A38" s="1"/>
      <c r="B38" s="1"/>
      <c r="C38" s="1"/>
      <c r="D38" s="1"/>
      <c r="E38" s="1"/>
      <c r="F38" s="1"/>
    </row>
    <row r="39" spans="1:6" ht="12.75" customHeight="1" x14ac:dyDescent="0.35">
      <c r="A39" s="1"/>
      <c r="B39" s="1"/>
      <c r="C39" s="1"/>
      <c r="D39" s="1"/>
      <c r="E39" s="1"/>
      <c r="F39" s="1"/>
    </row>
    <row r="40" spans="1:6" ht="12.75" customHeight="1" x14ac:dyDescent="0.35">
      <c r="A40" s="1"/>
      <c r="B40" s="1"/>
      <c r="C40" s="1"/>
      <c r="D40" s="1"/>
      <c r="E40" s="1"/>
      <c r="F40" s="1"/>
    </row>
    <row r="41" spans="1:6" ht="12.75" customHeight="1" x14ac:dyDescent="0.35">
      <c r="A41" s="1"/>
      <c r="B41" s="1"/>
      <c r="C41" s="1"/>
      <c r="D41" s="1"/>
      <c r="E41" s="1"/>
      <c r="F41" s="1"/>
    </row>
  </sheetData>
  <mergeCells count="3">
    <mergeCell ref="A15:C15"/>
    <mergeCell ref="A17:H17"/>
    <mergeCell ref="A19:F19"/>
  </mergeCells>
  <pageMargins left="0.98425196850393704" right="0.31496062992125984" top="1.1811023622047245" bottom="0.98425196850393704" header="0.31496062992125984" footer="0.70866141732283472"/>
  <pageSetup paperSize="9" orientation="landscape" r:id="rId1"/>
  <headerFooter>
    <oddFooter>&amp;LDiese Arbeitsvorlage ersetzt keine betriebswirtschaftlichen Finanzwerkzeuge.
Copyright © 2025 Compendio Bildungsmedien AG, Zürich, Beilage zu XMK 030</oddFooter>
  </headerFooter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BB3B-F209-481F-9D72-851BC95F2BF1}">
  <dimension ref="A1:J25"/>
  <sheetViews>
    <sheetView topLeftCell="A18" zoomScaleNormal="100" workbookViewId="0">
      <selection sqref="A1:C1"/>
    </sheetView>
  </sheetViews>
  <sheetFormatPr baseColWidth="10" defaultColWidth="11.453125" defaultRowHeight="14.5" x14ac:dyDescent="0.35"/>
  <cols>
    <col min="1" max="2" width="18.54296875" customWidth="1"/>
    <col min="5" max="6" width="15.7265625" customWidth="1"/>
    <col min="9" max="9" width="11" customWidth="1"/>
    <col min="10" max="10" width="11.453125" hidden="1" customWidth="1"/>
  </cols>
  <sheetData>
    <row r="1" spans="1:6" s="1" customFormat="1" ht="12.75" customHeight="1" x14ac:dyDescent="0.3">
      <c r="A1" s="104" t="s">
        <v>72</v>
      </c>
      <c r="B1" s="104"/>
      <c r="C1" s="104"/>
      <c r="D1" s="58"/>
      <c r="E1" s="6" t="s">
        <v>73</v>
      </c>
    </row>
    <row r="2" spans="1:6" s="1" customFormat="1" ht="12.75" customHeight="1" x14ac:dyDescent="0.25"/>
    <row r="3" spans="1:6" s="1" customFormat="1" ht="12.75" customHeight="1" x14ac:dyDescent="0.3">
      <c r="A3" s="65" t="s">
        <v>74</v>
      </c>
      <c r="B3" s="66" t="s">
        <v>75</v>
      </c>
      <c r="C3" s="59"/>
      <c r="D3" s="59"/>
      <c r="E3" s="65" t="s">
        <v>74</v>
      </c>
      <c r="F3" s="66" t="s">
        <v>75</v>
      </c>
    </row>
    <row r="4" spans="1:6" s="1" customFormat="1" ht="12.75" customHeight="1" x14ac:dyDescent="0.25">
      <c r="A4" s="67" t="s">
        <v>76</v>
      </c>
      <c r="B4" s="62">
        <v>100</v>
      </c>
      <c r="C4" s="59"/>
      <c r="D4" s="59"/>
      <c r="E4" s="67" t="s">
        <v>76</v>
      </c>
      <c r="F4" s="62">
        <v>100</v>
      </c>
    </row>
    <row r="5" spans="1:6" s="1" customFormat="1" ht="12.75" customHeight="1" x14ac:dyDescent="0.25">
      <c r="A5" s="67" t="s">
        <v>77</v>
      </c>
      <c r="B5" s="62">
        <v>200</v>
      </c>
      <c r="C5" s="59"/>
      <c r="D5" s="59"/>
      <c r="E5" s="67" t="s">
        <v>77</v>
      </c>
      <c r="F5" s="62">
        <v>200</v>
      </c>
    </row>
    <row r="6" spans="1:6" s="1" customFormat="1" ht="12.75" customHeight="1" x14ac:dyDescent="0.25">
      <c r="A6" s="67" t="s">
        <v>78</v>
      </c>
      <c r="B6" s="62">
        <v>120</v>
      </c>
      <c r="C6" s="59"/>
      <c r="D6" s="59"/>
      <c r="E6" s="67" t="s">
        <v>78</v>
      </c>
      <c r="F6" s="62">
        <v>120</v>
      </c>
    </row>
    <row r="7" spans="1:6" s="1" customFormat="1" ht="12.75" customHeight="1" x14ac:dyDescent="0.25">
      <c r="A7" s="67" t="s">
        <v>79</v>
      </c>
      <c r="B7" s="62">
        <v>220</v>
      </c>
      <c r="C7" s="59"/>
      <c r="D7" s="59"/>
      <c r="E7" s="67" t="s">
        <v>79</v>
      </c>
      <c r="F7" s="62">
        <v>220</v>
      </c>
    </row>
    <row r="8" spans="1:6" s="1" customFormat="1" ht="12.75" customHeight="1" x14ac:dyDescent="0.25">
      <c r="A8" s="67" t="s">
        <v>80</v>
      </c>
      <c r="B8" s="62">
        <v>140</v>
      </c>
      <c r="C8" s="59"/>
      <c r="D8" s="59"/>
      <c r="E8" s="67" t="s">
        <v>80</v>
      </c>
      <c r="F8" s="62">
        <v>140</v>
      </c>
    </row>
    <row r="9" spans="1:6" s="1" customFormat="1" ht="12.75" customHeight="1" x14ac:dyDescent="0.25">
      <c r="A9" s="67" t="s">
        <v>81</v>
      </c>
      <c r="B9" s="62">
        <v>240</v>
      </c>
      <c r="C9" s="59"/>
      <c r="D9" s="59"/>
      <c r="E9" s="67" t="s">
        <v>81</v>
      </c>
      <c r="F9" s="62">
        <v>240</v>
      </c>
    </row>
    <row r="10" spans="1:6" s="1" customFormat="1" ht="12.75" customHeight="1" x14ac:dyDescent="0.25">
      <c r="A10" s="67" t="s">
        <v>82</v>
      </c>
      <c r="B10" s="62">
        <v>160</v>
      </c>
      <c r="C10" s="59"/>
      <c r="D10" s="59"/>
      <c r="E10" s="67" t="s">
        <v>82</v>
      </c>
      <c r="F10" s="62">
        <v>160</v>
      </c>
    </row>
    <row r="11" spans="1:6" s="1" customFormat="1" ht="12.75" customHeight="1" x14ac:dyDescent="0.25">
      <c r="A11" s="67" t="s">
        <v>83</v>
      </c>
      <c r="B11" s="62">
        <v>260</v>
      </c>
      <c r="C11" s="59"/>
      <c r="D11" s="59"/>
      <c r="E11" s="67" t="s">
        <v>83</v>
      </c>
      <c r="F11" s="62">
        <v>260</v>
      </c>
    </row>
    <row r="12" spans="1:6" s="1" customFormat="1" ht="12.75" customHeight="1" x14ac:dyDescent="0.25">
      <c r="A12" s="67" t="s">
        <v>84</v>
      </c>
      <c r="B12" s="62">
        <v>180</v>
      </c>
      <c r="C12" s="59"/>
      <c r="D12" s="59"/>
      <c r="E12" s="67" t="s">
        <v>84</v>
      </c>
      <c r="F12" s="62">
        <v>180</v>
      </c>
    </row>
    <row r="13" spans="1:6" s="1" customFormat="1" ht="12.75" customHeight="1" x14ac:dyDescent="0.25">
      <c r="A13" s="67" t="s">
        <v>85</v>
      </c>
      <c r="B13" s="62">
        <v>420</v>
      </c>
      <c r="C13" s="59"/>
      <c r="D13" s="59"/>
      <c r="E13" s="67" t="s">
        <v>85</v>
      </c>
      <c r="F13" s="62">
        <v>420</v>
      </c>
    </row>
    <row r="14" spans="1:6" s="1" customFormat="1" ht="12.75" customHeight="1" x14ac:dyDescent="0.25">
      <c r="A14" s="67"/>
      <c r="B14" s="62"/>
      <c r="C14" s="59"/>
      <c r="D14" s="59"/>
      <c r="E14" s="67"/>
      <c r="F14" s="62"/>
    </row>
    <row r="15" spans="1:6" s="1" customFormat="1" ht="12.75" customHeight="1" x14ac:dyDescent="0.3">
      <c r="A15" s="12" t="s">
        <v>86</v>
      </c>
      <c r="B15" s="70">
        <f>_xlfn.QUARTILE.EXC(B4:B13,1)</f>
        <v>135</v>
      </c>
      <c r="C15" s="59"/>
      <c r="D15" s="59"/>
      <c r="E15" s="12" t="s">
        <v>87</v>
      </c>
      <c r="F15" s="70">
        <f>_xlfn.QUARTILE.EXC(F4:F13,3)</f>
        <v>245</v>
      </c>
    </row>
    <row r="16" spans="1:6" s="1" customFormat="1" ht="12.75" customHeight="1" x14ac:dyDescent="0.25">
      <c r="C16" s="59"/>
      <c r="D16" s="59"/>
    </row>
    <row r="17" spans="1:7" s="1" customFormat="1" ht="12.75" customHeight="1" x14ac:dyDescent="0.25"/>
    <row r="18" spans="1:7" s="1" customFormat="1" ht="12.75" customHeight="1" x14ac:dyDescent="0.3">
      <c r="A18" s="6" t="s">
        <v>88</v>
      </c>
      <c r="E18" s="6" t="s">
        <v>89</v>
      </c>
    </row>
    <row r="19" spans="1:7" s="1" customFormat="1" ht="12.75" customHeight="1" x14ac:dyDescent="0.3">
      <c r="A19" s="6"/>
      <c r="E19" s="6"/>
    </row>
    <row r="20" spans="1:7" s="1" customFormat="1" ht="12.75" customHeight="1" x14ac:dyDescent="0.3">
      <c r="A20" s="12" t="s">
        <v>86</v>
      </c>
      <c r="B20" s="70">
        <v>135</v>
      </c>
      <c r="C20" s="61"/>
      <c r="D20" s="59"/>
      <c r="E20" s="12" t="s">
        <v>86</v>
      </c>
      <c r="F20" s="70">
        <v>135</v>
      </c>
    </row>
    <row r="21" spans="1:7" s="1" customFormat="1" ht="12.75" customHeight="1" x14ac:dyDescent="0.3">
      <c r="A21" s="12" t="s">
        <v>87</v>
      </c>
      <c r="B21" s="70">
        <v>245</v>
      </c>
      <c r="C21" s="61"/>
      <c r="D21" s="59"/>
      <c r="E21" s="12" t="s">
        <v>87</v>
      </c>
      <c r="F21" s="70">
        <v>245</v>
      </c>
    </row>
    <row r="22" spans="1:7" ht="12.75" customHeight="1" x14ac:dyDescent="0.35">
      <c r="A22" s="11" t="s">
        <v>90</v>
      </c>
      <c r="B22" s="9"/>
      <c r="C22" s="70">
        <f>B21-B20</f>
        <v>110</v>
      </c>
      <c r="D22" s="71"/>
      <c r="E22" s="11" t="s">
        <v>90</v>
      </c>
      <c r="F22" s="64"/>
      <c r="G22" s="63">
        <f>F21-F20</f>
        <v>110</v>
      </c>
    </row>
    <row r="23" spans="1:7" ht="12.75" customHeight="1" x14ac:dyDescent="0.35">
      <c r="E23" s="11" t="s">
        <v>91</v>
      </c>
      <c r="F23" s="64"/>
      <c r="G23" s="63">
        <f>G22/2</f>
        <v>55</v>
      </c>
    </row>
    <row r="24" spans="1:7" ht="12.75" customHeight="1" x14ac:dyDescent="0.35"/>
    <row r="25" spans="1:7" s="20" customFormat="1" ht="30.75" customHeight="1" x14ac:dyDescent="0.35">
      <c r="A25" s="18" t="s">
        <v>13</v>
      </c>
      <c r="B25" s="19" t="s">
        <v>14</v>
      </c>
      <c r="C25" s="21" t="s">
        <v>15</v>
      </c>
      <c r="D25" s="72"/>
    </row>
  </sheetData>
  <mergeCells count="1">
    <mergeCell ref="A1:C1"/>
  </mergeCells>
  <pageMargins left="0.70866141732283472" right="0.70866141732283472" top="1.1811023622047245" bottom="0.78740157480314965" header="0.31496062992125984" footer="0.31496062992125984"/>
  <pageSetup paperSize="9" orientation="landscape" r:id="rId1"/>
  <headerFooter>
    <oddFooter xml:space="preserve">&amp;LDiese Arbeitsvorlage ersetzt keine betriebswirtschaftlichen Finanzwerkzeuge.
Copyright © 2025 Compendio Bildungsmedien AG, Zürich, Beilage zu XMK 030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9F52-07FF-4D79-8581-512702943046}">
  <dimension ref="A1:H31"/>
  <sheetViews>
    <sheetView topLeftCell="A10" zoomScaleNormal="100" workbookViewId="0">
      <selection activeCell="F52" sqref="F52"/>
    </sheetView>
  </sheetViews>
  <sheetFormatPr baseColWidth="10" defaultColWidth="11.453125" defaultRowHeight="12.5" x14ac:dyDescent="0.25"/>
  <cols>
    <col min="1" max="2" width="12.7265625" style="1" customWidth="1"/>
    <col min="3" max="3" width="16.54296875" style="1" customWidth="1"/>
    <col min="4" max="6" width="12.7265625" style="1" customWidth="1"/>
    <col min="7" max="7" width="4.81640625" style="1" customWidth="1"/>
    <col min="8" max="16384" width="11.453125" style="1"/>
  </cols>
  <sheetData>
    <row r="1" spans="1:8" ht="13" x14ac:dyDescent="0.3">
      <c r="A1" s="60" t="s">
        <v>92</v>
      </c>
    </row>
    <row r="3" spans="1:8" s="15" customFormat="1" ht="39" x14ac:dyDescent="0.35">
      <c r="A3" s="73" t="s">
        <v>74</v>
      </c>
      <c r="B3" s="74" t="s">
        <v>75</v>
      </c>
      <c r="D3" s="73" t="s">
        <v>74</v>
      </c>
      <c r="E3" s="74" t="s">
        <v>93</v>
      </c>
      <c r="F3" s="74" t="s">
        <v>94</v>
      </c>
      <c r="G3" s="88"/>
      <c r="H3" s="88"/>
    </row>
    <row r="4" spans="1:8" x14ac:dyDescent="0.25">
      <c r="A4" s="67" t="s">
        <v>76</v>
      </c>
      <c r="B4" s="61">
        <v>100</v>
      </c>
      <c r="D4" s="67" t="s">
        <v>76</v>
      </c>
      <c r="E4" s="61">
        <v>100</v>
      </c>
      <c r="F4" s="76">
        <v>1</v>
      </c>
      <c r="G4" s="77"/>
      <c r="H4" s="77"/>
    </row>
    <row r="5" spans="1:8" ht="13" thickBot="1" x14ac:dyDescent="0.3">
      <c r="A5" s="67" t="s">
        <v>77</v>
      </c>
      <c r="B5" s="61">
        <v>200</v>
      </c>
      <c r="D5" s="67" t="s">
        <v>78</v>
      </c>
      <c r="E5" s="78">
        <v>120</v>
      </c>
      <c r="F5" s="76">
        <v>2</v>
      </c>
      <c r="G5" s="77"/>
      <c r="H5" s="77"/>
    </row>
    <row r="6" spans="1:8" ht="16" thickBot="1" x14ac:dyDescent="0.45">
      <c r="A6" s="67" t="s">
        <v>78</v>
      </c>
      <c r="B6" s="61">
        <v>120</v>
      </c>
      <c r="D6" s="86" t="s">
        <v>80</v>
      </c>
      <c r="E6" s="79">
        <v>140</v>
      </c>
      <c r="F6" s="80">
        <v>3</v>
      </c>
      <c r="G6" s="77"/>
      <c r="H6" s="81" t="s">
        <v>95</v>
      </c>
    </row>
    <row r="7" spans="1:8" ht="13" thickBot="1" x14ac:dyDescent="0.3">
      <c r="A7" s="67" t="s">
        <v>79</v>
      </c>
      <c r="B7" s="61">
        <v>220</v>
      </c>
      <c r="D7" s="67" t="s">
        <v>82</v>
      </c>
      <c r="E7" s="82">
        <v>160</v>
      </c>
      <c r="F7" s="76">
        <v>4</v>
      </c>
      <c r="G7" s="77"/>
      <c r="H7" s="77"/>
    </row>
    <row r="8" spans="1:8" ht="13" thickBot="1" x14ac:dyDescent="0.3">
      <c r="A8" s="67" t="s">
        <v>80</v>
      </c>
      <c r="B8" s="61">
        <v>140</v>
      </c>
      <c r="D8" s="86" t="s">
        <v>84</v>
      </c>
      <c r="E8" s="83">
        <v>180</v>
      </c>
      <c r="F8" s="80">
        <v>5</v>
      </c>
      <c r="G8" s="59"/>
      <c r="H8" s="105" t="s">
        <v>96</v>
      </c>
    </row>
    <row r="9" spans="1:8" ht="13" thickBot="1" x14ac:dyDescent="0.3">
      <c r="A9" s="67" t="s">
        <v>81</v>
      </c>
      <c r="B9" s="61">
        <v>240</v>
      </c>
      <c r="D9" s="86" t="s">
        <v>77</v>
      </c>
      <c r="E9" s="83">
        <v>200</v>
      </c>
      <c r="F9" s="80">
        <v>6</v>
      </c>
      <c r="G9" s="59"/>
      <c r="H9" s="105"/>
    </row>
    <row r="10" spans="1:8" ht="13" thickBot="1" x14ac:dyDescent="0.3">
      <c r="A10" s="67" t="s">
        <v>82</v>
      </c>
      <c r="B10" s="61">
        <v>160</v>
      </c>
      <c r="D10" s="67" t="s">
        <v>79</v>
      </c>
      <c r="E10" s="82">
        <v>220</v>
      </c>
      <c r="F10" s="76">
        <v>7</v>
      </c>
      <c r="G10" s="77"/>
      <c r="H10" s="77"/>
    </row>
    <row r="11" spans="1:8" ht="16" thickBot="1" x14ac:dyDescent="0.45">
      <c r="A11" s="67" t="s">
        <v>83</v>
      </c>
      <c r="B11" s="61">
        <v>260</v>
      </c>
      <c r="D11" s="86" t="s">
        <v>81</v>
      </c>
      <c r="E11" s="84">
        <v>240</v>
      </c>
      <c r="F11" s="80">
        <v>8</v>
      </c>
      <c r="G11" s="77"/>
      <c r="H11" s="81" t="s">
        <v>97</v>
      </c>
    </row>
    <row r="12" spans="1:8" x14ac:dyDescent="0.25">
      <c r="A12" s="67" t="s">
        <v>84</v>
      </c>
      <c r="B12" s="61">
        <v>180</v>
      </c>
      <c r="D12" s="67" t="s">
        <v>83</v>
      </c>
      <c r="E12" s="85">
        <v>260</v>
      </c>
      <c r="F12" s="76">
        <v>9</v>
      </c>
      <c r="G12" s="77"/>
      <c r="H12" s="77"/>
    </row>
    <row r="13" spans="1:8" x14ac:dyDescent="0.25">
      <c r="A13" s="67" t="s">
        <v>85</v>
      </c>
      <c r="B13" s="61">
        <v>420</v>
      </c>
      <c r="D13" s="67" t="s">
        <v>85</v>
      </c>
      <c r="E13" s="61">
        <v>420</v>
      </c>
      <c r="F13" s="76">
        <v>10</v>
      </c>
      <c r="G13" s="59"/>
      <c r="H13" s="59"/>
    </row>
    <row r="14" spans="1:8" x14ac:dyDescent="0.25">
      <c r="D14" s="61"/>
      <c r="E14" s="61"/>
      <c r="F14" s="87" t="s">
        <v>98</v>
      </c>
      <c r="G14" s="59"/>
      <c r="H14" s="59"/>
    </row>
    <row r="27" spans="1:3" ht="25" x14ac:dyDescent="0.25">
      <c r="A27" s="18" t="s">
        <v>13</v>
      </c>
      <c r="B27" s="75" t="s">
        <v>14</v>
      </c>
      <c r="C27" s="21" t="s">
        <v>15</v>
      </c>
    </row>
    <row r="31" spans="1:3" s="16" customFormat="1" x14ac:dyDescent="0.25"/>
  </sheetData>
  <mergeCells count="1">
    <mergeCell ref="H8:H9"/>
  </mergeCells>
  <pageMargins left="0.70866141732283472" right="0.70866141732283472" top="1.1811023622047245" bottom="0.59055118110236227" header="0.31496062992125984" footer="0.31496062992125984"/>
  <pageSetup paperSize="9" orientation="landscape" r:id="rId1"/>
  <headerFooter>
    <oddFooter xml:space="preserve">&amp;L&amp;10Diese Arbeitsvorlage ersetzt keine betriebswirtschaftlichen Finanzwerkzeuge.
Copyright © 2025 Compendio Bildungsmedien AG, Zürich, Beilage zu XMK 030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9663-ABA8-4D3B-A7E3-16DDFA93B5E0}">
  <dimension ref="A1:E36"/>
  <sheetViews>
    <sheetView zoomScaleNormal="100" workbookViewId="0">
      <selection activeCell="A11" sqref="A11"/>
    </sheetView>
  </sheetViews>
  <sheetFormatPr baseColWidth="10" defaultColWidth="11.453125" defaultRowHeight="14.5" x14ac:dyDescent="0.35"/>
  <cols>
    <col min="1" max="2" width="20.26953125" customWidth="1"/>
  </cols>
  <sheetData>
    <row r="1" spans="1:5" ht="12.75" customHeight="1" x14ac:dyDescent="0.35">
      <c r="A1" s="1"/>
      <c r="B1" s="1"/>
      <c r="C1" s="1"/>
    </row>
    <row r="2" spans="1:5" ht="12.75" customHeight="1" x14ac:dyDescent="0.35">
      <c r="A2" s="1"/>
      <c r="B2" s="1"/>
      <c r="C2" s="1"/>
    </row>
    <row r="3" spans="1:5" ht="12.75" customHeight="1" x14ac:dyDescent="0.35">
      <c r="A3" s="1"/>
      <c r="B3" s="1"/>
      <c r="C3" s="1"/>
    </row>
    <row r="4" spans="1:5" ht="12.75" customHeight="1" x14ac:dyDescent="0.35">
      <c r="A4" s="1"/>
      <c r="B4" s="1"/>
      <c r="C4" s="1"/>
    </row>
    <row r="5" spans="1:5" ht="12.75" customHeight="1" x14ac:dyDescent="0.35">
      <c r="A5" s="1"/>
      <c r="B5" s="1"/>
      <c r="C5" s="1"/>
    </row>
    <row r="6" spans="1:5" ht="12.75" customHeight="1" x14ac:dyDescent="0.35">
      <c r="A6" s="1"/>
      <c r="B6" s="1"/>
      <c r="C6" s="1"/>
    </row>
    <row r="7" spans="1:5" ht="12.75" customHeight="1" x14ac:dyDescent="0.35">
      <c r="A7" s="1"/>
      <c r="B7" s="1"/>
      <c r="C7" s="1"/>
    </row>
    <row r="8" spans="1:5" ht="12.75" customHeight="1" x14ac:dyDescent="0.35">
      <c r="A8" s="1"/>
      <c r="B8" s="1"/>
      <c r="C8" s="1"/>
    </row>
    <row r="9" spans="1:5" ht="12.75" customHeight="1" x14ac:dyDescent="0.35">
      <c r="A9" s="6" t="s">
        <v>0</v>
      </c>
      <c r="B9" s="1"/>
      <c r="C9" s="1"/>
    </row>
    <row r="10" spans="1:5" ht="12.75" customHeight="1" x14ac:dyDescent="0.35">
      <c r="A10" s="1"/>
      <c r="B10" s="1"/>
      <c r="C10" s="1"/>
    </row>
    <row r="11" spans="1:5" ht="12.75" customHeight="1" x14ac:dyDescent="0.35">
      <c r="A11" s="1" t="s">
        <v>138</v>
      </c>
      <c r="B11" s="1"/>
      <c r="C11" s="1"/>
    </row>
    <row r="12" spans="1:5" ht="12.75" customHeight="1" x14ac:dyDescent="0.35">
      <c r="A12" s="1" t="s">
        <v>99</v>
      </c>
      <c r="B12" s="1"/>
      <c r="C12" s="1"/>
    </row>
    <row r="13" spans="1:5" ht="12.75" customHeight="1" x14ac:dyDescent="0.35">
      <c r="A13" s="1" t="s">
        <v>100</v>
      </c>
      <c r="B13" s="1"/>
      <c r="C13" s="5"/>
    </row>
    <row r="14" spans="1:5" ht="12.75" customHeight="1" x14ac:dyDescent="0.35">
      <c r="A14" s="1"/>
      <c r="B14" s="1"/>
      <c r="C14" s="5"/>
    </row>
    <row r="15" spans="1:5" ht="12.75" customHeight="1" x14ac:dyDescent="0.35">
      <c r="A15" s="1"/>
      <c r="B15" s="1"/>
      <c r="C15" s="5"/>
    </row>
    <row r="16" spans="1:5" ht="12.75" customHeight="1" x14ac:dyDescent="0.35">
      <c r="A16" s="106" t="s">
        <v>103</v>
      </c>
      <c r="B16" s="106"/>
      <c r="C16" s="106"/>
      <c r="D16" s="106"/>
      <c r="E16" s="106"/>
    </row>
    <row r="17" spans="1:5" ht="12.75" customHeight="1" x14ac:dyDescent="0.35"/>
    <row r="18" spans="1:5" ht="12.75" customHeight="1" x14ac:dyDescent="0.35">
      <c r="A18" t="s">
        <v>101</v>
      </c>
    </row>
    <row r="19" spans="1:5" ht="12.75" customHeight="1" x14ac:dyDescent="0.35">
      <c r="A19" s="103"/>
      <c r="B19" s="103"/>
      <c r="C19" s="103"/>
      <c r="D19" s="103"/>
      <c r="E19" s="103"/>
    </row>
    <row r="20" spans="1:5" s="25" customFormat="1" ht="30" customHeight="1" x14ac:dyDescent="0.35">
      <c r="A20" s="24" t="s">
        <v>5</v>
      </c>
      <c r="B20" s="24" t="s">
        <v>102</v>
      </c>
    </row>
    <row r="21" spans="1:5" ht="12.75" customHeight="1" x14ac:dyDescent="0.35">
      <c r="A21" s="92" t="s">
        <v>7</v>
      </c>
      <c r="B21" s="91">
        <v>100</v>
      </c>
    </row>
    <row r="22" spans="1:5" ht="12.75" customHeight="1" x14ac:dyDescent="0.35">
      <c r="A22" s="92" t="s">
        <v>8</v>
      </c>
      <c r="B22" s="91">
        <v>9900</v>
      </c>
    </row>
    <row r="23" spans="1:5" ht="12.75" customHeight="1" x14ac:dyDescent="0.35">
      <c r="A23" s="92" t="s">
        <v>9</v>
      </c>
      <c r="B23" s="91">
        <v>1000</v>
      </c>
    </row>
    <row r="24" spans="1:5" ht="12.75" customHeight="1" x14ac:dyDescent="0.35">
      <c r="A24" s="92" t="s">
        <v>10</v>
      </c>
      <c r="B24" s="91">
        <v>6000</v>
      </c>
    </row>
    <row r="25" spans="1:5" ht="12.75" customHeight="1" x14ac:dyDescent="0.35">
      <c r="A25" s="92" t="s">
        <v>11</v>
      </c>
      <c r="B25" s="91">
        <v>8000</v>
      </c>
    </row>
    <row r="26" spans="1:5" ht="12.75" customHeight="1" x14ac:dyDescent="0.35">
      <c r="A26" s="69"/>
      <c r="B26" s="64"/>
    </row>
    <row r="27" spans="1:5" ht="12.75" customHeight="1" x14ac:dyDescent="0.35">
      <c r="A27" s="68" t="s">
        <v>103</v>
      </c>
      <c r="B27" s="63">
        <f>MAX(B21:B25)-MIN(B21:B25)</f>
        <v>9800</v>
      </c>
    </row>
    <row r="28" spans="1:5" ht="12.75" customHeight="1" x14ac:dyDescent="0.35">
      <c r="A28" s="27"/>
      <c r="B28" s="27"/>
    </row>
    <row r="29" spans="1:5" ht="12.75" customHeight="1" x14ac:dyDescent="0.35"/>
    <row r="30" spans="1:5" ht="12.75" customHeight="1" x14ac:dyDescent="0.35">
      <c r="A30" s="4" t="s">
        <v>13</v>
      </c>
      <c r="B30" s="3" t="s">
        <v>14</v>
      </c>
    </row>
    <row r="31" spans="1:5" ht="12.75" customHeight="1" x14ac:dyDescent="0.35">
      <c r="A31" s="1"/>
      <c r="B31" s="2" t="s">
        <v>15</v>
      </c>
    </row>
    <row r="32" spans="1:5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</sheetData>
  <mergeCells count="2">
    <mergeCell ref="A16:E16"/>
    <mergeCell ref="A19:E19"/>
  </mergeCells>
  <pageMargins left="0.98425196850393704" right="0.31496062992125984" top="1.1811023622047245" bottom="0.98425196850393704" header="0.31496062992125984" footer="0.70866141732283472"/>
  <pageSetup paperSize="9" orientation="portrait" r:id="rId1"/>
  <headerFooter>
    <oddFooter>&amp;L&amp;"Arial,Standard"&amp;10Diese Arbeitsvorlage erstetzt keine betriebswirtschaftlichen Finanzwerkzeuge.
Copyright © 2025 Compendio Bildungsmedien AG, Zürich, Beilage zu XMK 030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D002-98CA-469F-A7DE-C8762643AF79}">
  <dimension ref="A1:E98"/>
  <sheetViews>
    <sheetView topLeftCell="A82" zoomScale="120" zoomScaleNormal="120" workbookViewId="0">
      <selection activeCell="A98" sqref="A98:XFD98"/>
    </sheetView>
  </sheetViews>
  <sheetFormatPr baseColWidth="10" defaultColWidth="11.453125" defaultRowHeight="12.75" customHeight="1" x14ac:dyDescent="0.35"/>
  <cols>
    <col min="1" max="3" width="13.7265625" customWidth="1"/>
    <col min="5" max="5" width="24.81640625" customWidth="1"/>
  </cols>
  <sheetData>
    <row r="1" spans="1:3" ht="12.75" customHeight="1" x14ac:dyDescent="0.35">
      <c r="A1" s="1"/>
      <c r="B1" s="1"/>
      <c r="C1" s="1"/>
    </row>
    <row r="2" spans="1:3" ht="12.75" customHeight="1" x14ac:dyDescent="0.35">
      <c r="A2" s="1"/>
      <c r="B2" s="1"/>
      <c r="C2" s="1"/>
    </row>
    <row r="3" spans="1:3" ht="12.75" customHeight="1" x14ac:dyDescent="0.35">
      <c r="A3" s="1"/>
      <c r="B3" s="1"/>
      <c r="C3" s="1"/>
    </row>
    <row r="4" spans="1:3" ht="12.75" customHeight="1" x14ac:dyDescent="0.35">
      <c r="A4" s="1"/>
      <c r="B4" s="1"/>
      <c r="C4" s="1"/>
    </row>
    <row r="5" spans="1:3" ht="12.75" customHeight="1" x14ac:dyDescent="0.35">
      <c r="A5" s="1"/>
      <c r="B5" s="1"/>
      <c r="C5" s="1"/>
    </row>
    <row r="6" spans="1:3" ht="12.75" customHeight="1" x14ac:dyDescent="0.35">
      <c r="A6" s="1"/>
      <c r="B6" s="1"/>
      <c r="C6" s="1"/>
    </row>
    <row r="7" spans="1:3" ht="12.75" customHeight="1" x14ac:dyDescent="0.35">
      <c r="A7" s="1"/>
      <c r="B7" s="1"/>
      <c r="C7" s="1"/>
    </row>
    <row r="8" spans="1:3" ht="12.75" customHeight="1" x14ac:dyDescent="0.35">
      <c r="A8" s="1"/>
      <c r="B8" s="1"/>
      <c r="C8" s="1"/>
    </row>
    <row r="9" spans="1:3" ht="12.75" customHeight="1" x14ac:dyDescent="0.35">
      <c r="A9" s="6" t="s">
        <v>0</v>
      </c>
      <c r="B9" s="1"/>
      <c r="C9" s="1"/>
    </row>
    <row r="10" spans="1:3" ht="12.75" customHeight="1" x14ac:dyDescent="0.35">
      <c r="A10" s="1"/>
      <c r="B10" s="1"/>
      <c r="C10" s="1"/>
    </row>
    <row r="11" spans="1:3" ht="12.75" customHeight="1" x14ac:dyDescent="0.35">
      <c r="A11" s="1" t="s">
        <v>138</v>
      </c>
      <c r="B11" s="1"/>
      <c r="C11" s="1"/>
    </row>
    <row r="12" spans="1:3" ht="12.75" customHeight="1" x14ac:dyDescent="0.35">
      <c r="A12" s="1" t="s">
        <v>99</v>
      </c>
      <c r="B12" s="1"/>
      <c r="C12" s="1"/>
    </row>
    <row r="13" spans="1:3" ht="12.75" customHeight="1" x14ac:dyDescent="0.35">
      <c r="A13" s="1" t="s">
        <v>104</v>
      </c>
      <c r="B13" s="1"/>
      <c r="C13" s="5"/>
    </row>
    <row r="14" spans="1:3" ht="12.75" customHeight="1" x14ac:dyDescent="0.35">
      <c r="A14" s="1" t="s">
        <v>105</v>
      </c>
      <c r="B14" s="1"/>
      <c r="C14" s="5"/>
    </row>
    <row r="15" spans="1:3" ht="12.75" customHeight="1" x14ac:dyDescent="0.35">
      <c r="A15" s="1"/>
      <c r="B15" s="1"/>
      <c r="C15" s="5"/>
    </row>
    <row r="16" spans="1:3" ht="12.75" customHeight="1" x14ac:dyDescent="0.35">
      <c r="A16" s="1"/>
      <c r="B16" s="1"/>
      <c r="C16" s="5"/>
    </row>
    <row r="17" spans="1:5" ht="12.75" customHeight="1" x14ac:dyDescent="0.35">
      <c r="A17" s="106" t="s">
        <v>137</v>
      </c>
      <c r="B17" s="106"/>
      <c r="C17" s="106"/>
      <c r="D17" s="106"/>
      <c r="E17" s="106"/>
    </row>
    <row r="18" spans="1:5" ht="12.75" customHeight="1" x14ac:dyDescent="0.35">
      <c r="A18" s="1"/>
      <c r="B18" s="1"/>
      <c r="C18" s="1"/>
      <c r="D18" s="1"/>
      <c r="E18" s="1"/>
    </row>
    <row r="19" spans="1:5" ht="12.75" customHeight="1" x14ac:dyDescent="0.35">
      <c r="A19" s="103" t="s">
        <v>106</v>
      </c>
      <c r="B19" s="103"/>
      <c r="C19" s="103"/>
      <c r="D19" s="103"/>
      <c r="E19" s="103"/>
    </row>
    <row r="20" spans="1:5" ht="12.75" customHeight="1" x14ac:dyDescent="0.35">
      <c r="A20" s="1" t="s">
        <v>107</v>
      </c>
      <c r="B20" s="1"/>
      <c r="C20" s="1"/>
      <c r="D20" s="1"/>
      <c r="E20" s="1"/>
    </row>
    <row r="21" spans="1:5" ht="12.75" customHeight="1" x14ac:dyDescent="0.35">
      <c r="A21" s="1"/>
      <c r="B21" s="1"/>
      <c r="C21" s="1"/>
      <c r="D21" s="1"/>
      <c r="E21" s="1"/>
    </row>
    <row r="22" spans="1:5" ht="12.75" customHeight="1" x14ac:dyDescent="0.35">
      <c r="A22" s="10" t="s">
        <v>108</v>
      </c>
      <c r="B22" s="10" t="s">
        <v>109</v>
      </c>
      <c r="C22" s="1"/>
      <c r="D22" s="1"/>
      <c r="E22" s="1"/>
    </row>
    <row r="23" spans="1:5" ht="12.75" customHeight="1" x14ac:dyDescent="0.35">
      <c r="A23" s="67" t="s">
        <v>110</v>
      </c>
      <c r="B23" s="62">
        <v>40</v>
      </c>
      <c r="C23" s="1"/>
      <c r="D23" s="1"/>
      <c r="E23" s="1"/>
    </row>
    <row r="24" spans="1:5" ht="12.75" customHeight="1" x14ac:dyDescent="0.35">
      <c r="A24" s="67" t="s">
        <v>111</v>
      </c>
      <c r="B24" s="62">
        <v>60</v>
      </c>
      <c r="C24" s="1"/>
      <c r="D24" s="1"/>
      <c r="E24" s="1"/>
    </row>
    <row r="25" spans="1:5" ht="12.75" customHeight="1" x14ac:dyDescent="0.35">
      <c r="A25" s="67" t="s">
        <v>112</v>
      </c>
      <c r="B25" s="62">
        <v>2</v>
      </c>
      <c r="C25" s="1"/>
      <c r="D25" s="1"/>
      <c r="E25" s="1"/>
    </row>
    <row r="26" spans="1:5" ht="12.75" customHeight="1" x14ac:dyDescent="0.35">
      <c r="A26" s="67" t="s">
        <v>113</v>
      </c>
      <c r="B26" s="62">
        <v>600</v>
      </c>
      <c r="C26" s="1"/>
      <c r="D26" s="1"/>
      <c r="E26" s="1"/>
    </row>
    <row r="27" spans="1:5" ht="12.75" customHeight="1" x14ac:dyDescent="0.35">
      <c r="A27" s="68" t="s">
        <v>114</v>
      </c>
      <c r="B27" s="93">
        <f>B25*SQRT(B23*B24/B26)</f>
        <v>4</v>
      </c>
      <c r="C27" s="1"/>
      <c r="D27" s="1"/>
      <c r="E27" s="1"/>
    </row>
    <row r="28" spans="1:5" ht="12.75" customHeight="1" x14ac:dyDescent="0.35">
      <c r="A28" s="1"/>
      <c r="B28" s="1"/>
      <c r="C28" s="1"/>
      <c r="D28" s="1"/>
      <c r="E28" s="1"/>
    </row>
    <row r="29" spans="1:5" ht="12.75" customHeight="1" x14ac:dyDescent="0.35">
      <c r="A29" s="1"/>
      <c r="B29" s="1"/>
      <c r="C29" s="1"/>
      <c r="D29" s="1"/>
      <c r="E29" s="1"/>
    </row>
    <row r="30" spans="1:5" ht="12.75" customHeight="1" x14ac:dyDescent="0.35">
      <c r="A30" s="6" t="s">
        <v>115</v>
      </c>
      <c r="B30" s="1"/>
      <c r="C30" s="1"/>
      <c r="D30" s="1"/>
      <c r="E30" s="1"/>
    </row>
    <row r="31" spans="1:5" ht="12.75" customHeight="1" x14ac:dyDescent="0.35">
      <c r="A31" s="103" t="s">
        <v>106</v>
      </c>
      <c r="B31" s="103"/>
      <c r="C31" s="103"/>
      <c r="D31" s="103"/>
      <c r="E31" s="103"/>
    </row>
    <row r="32" spans="1:5" ht="12.75" customHeight="1" x14ac:dyDescent="0.35">
      <c r="A32" s="1" t="s">
        <v>107</v>
      </c>
      <c r="B32" s="1"/>
      <c r="C32" s="1"/>
      <c r="D32" s="1"/>
      <c r="E32" s="1"/>
    </row>
    <row r="33" spans="1:5" ht="12.75" customHeight="1" x14ac:dyDescent="0.35">
      <c r="A33" s="1"/>
      <c r="B33" s="1"/>
      <c r="C33" s="1"/>
      <c r="D33" s="1"/>
      <c r="E33" s="1"/>
    </row>
    <row r="34" spans="1:5" ht="12.75" customHeight="1" x14ac:dyDescent="0.35">
      <c r="A34" s="10" t="s">
        <v>108</v>
      </c>
      <c r="B34" s="10" t="s">
        <v>109</v>
      </c>
      <c r="C34" s="1"/>
      <c r="D34" s="1"/>
      <c r="E34" s="1"/>
    </row>
    <row r="35" spans="1:5" ht="12.75" customHeight="1" x14ac:dyDescent="0.35">
      <c r="A35" s="67" t="s">
        <v>116</v>
      </c>
      <c r="B35" s="62">
        <v>2.1</v>
      </c>
      <c r="C35" s="1"/>
      <c r="D35" s="1"/>
      <c r="E35" s="1"/>
    </row>
    <row r="36" spans="1:5" ht="12.75" customHeight="1" x14ac:dyDescent="0.35">
      <c r="A36" s="67" t="s">
        <v>112</v>
      </c>
      <c r="B36" s="62">
        <v>2</v>
      </c>
      <c r="C36" s="1"/>
      <c r="D36" s="1"/>
      <c r="E36" s="1"/>
    </row>
    <row r="37" spans="1:5" ht="12.75" customHeight="1" x14ac:dyDescent="0.35">
      <c r="A37" s="67" t="s">
        <v>113</v>
      </c>
      <c r="B37" s="62">
        <v>600</v>
      </c>
      <c r="C37" s="1"/>
      <c r="D37" s="1"/>
      <c r="E37" s="1"/>
    </row>
    <row r="38" spans="1:5" ht="12.75" customHeight="1" x14ac:dyDescent="0.35">
      <c r="A38" s="68" t="s">
        <v>114</v>
      </c>
      <c r="B38" s="94">
        <f>B36*(B35/SQRT(B37))</f>
        <v>0.17146428199482247</v>
      </c>
      <c r="C38" s="1"/>
      <c r="D38" s="1"/>
      <c r="E38" s="1"/>
    </row>
    <row r="39" spans="1:5" ht="12.75" customHeight="1" x14ac:dyDescent="0.35">
      <c r="A39" s="1"/>
      <c r="B39" s="1"/>
      <c r="C39" s="1"/>
      <c r="D39" s="1"/>
      <c r="E39" s="1"/>
    </row>
    <row r="40" spans="1:5" ht="12.75" customHeight="1" x14ac:dyDescent="0.35">
      <c r="A40" s="1"/>
      <c r="B40" s="1"/>
      <c r="C40" s="1"/>
      <c r="D40" s="1"/>
      <c r="E40" s="1"/>
    </row>
    <row r="41" spans="1:5" ht="12.75" customHeight="1" x14ac:dyDescent="0.35">
      <c r="A41" s="1"/>
      <c r="B41" s="1"/>
      <c r="C41" s="1"/>
      <c r="D41" s="1"/>
      <c r="E41" s="1"/>
    </row>
    <row r="42" spans="1:5" ht="25.5" customHeight="1" x14ac:dyDescent="0.35">
      <c r="A42" s="18" t="s">
        <v>13</v>
      </c>
      <c r="B42" s="19" t="s">
        <v>14</v>
      </c>
      <c r="C42" s="21" t="s">
        <v>15</v>
      </c>
      <c r="D42" s="1"/>
      <c r="E42" s="1"/>
    </row>
    <row r="43" spans="1:5" ht="12.75" customHeight="1" x14ac:dyDescent="0.35">
      <c r="A43" s="1"/>
      <c r="B43" s="1"/>
      <c r="C43" s="1"/>
      <c r="D43" s="1"/>
      <c r="E43" s="1"/>
    </row>
    <row r="44" spans="1:5" s="20" customFormat="1" ht="25.5" customHeight="1" x14ac:dyDescent="0.35">
      <c r="D44" s="14"/>
      <c r="E44" s="14"/>
    </row>
    <row r="45" spans="1:5" s="20" customFormat="1" ht="12.75" customHeight="1" x14ac:dyDescent="0.35">
      <c r="A45" s="14"/>
      <c r="B45" s="14"/>
      <c r="C45" s="14"/>
      <c r="D45" s="14"/>
      <c r="E45" s="14"/>
    </row>
    <row r="46" spans="1:5" ht="12.75" customHeight="1" x14ac:dyDescent="0.35">
      <c r="A46" s="1"/>
      <c r="B46" s="1"/>
      <c r="C46" s="1"/>
      <c r="D46" s="1"/>
      <c r="E46" s="1"/>
    </row>
    <row r="47" spans="1:5" ht="12.75" customHeight="1" x14ac:dyDescent="0.35">
      <c r="A47" s="1"/>
      <c r="B47" s="1"/>
      <c r="C47" s="1"/>
      <c r="D47" s="1"/>
      <c r="E47" s="1"/>
    </row>
    <row r="56" spans="1:5" ht="12.75" customHeight="1" x14ac:dyDescent="0.35">
      <c r="A56" s="8" t="s">
        <v>117</v>
      </c>
    </row>
    <row r="57" spans="1:5" ht="12.75" customHeight="1" x14ac:dyDescent="0.35">
      <c r="A57" s="103" t="s">
        <v>118</v>
      </c>
      <c r="B57" s="103"/>
      <c r="C57" s="103"/>
      <c r="D57" s="103"/>
      <c r="E57" s="103"/>
    </row>
    <row r="58" spans="1:5" ht="12.75" customHeight="1" x14ac:dyDescent="0.35">
      <c r="A58" s="1" t="s">
        <v>119</v>
      </c>
      <c r="B58" s="1"/>
      <c r="C58" s="1"/>
      <c r="D58" s="1"/>
      <c r="E58" s="1"/>
    </row>
    <row r="60" spans="1:5" ht="12.75" customHeight="1" x14ac:dyDescent="0.35">
      <c r="A60" s="10" t="s">
        <v>108</v>
      </c>
      <c r="B60" s="10" t="s">
        <v>109</v>
      </c>
    </row>
    <row r="61" spans="1:5" ht="12.75" customHeight="1" x14ac:dyDescent="0.35">
      <c r="A61" s="67" t="s">
        <v>110</v>
      </c>
      <c r="B61" s="62">
        <v>50</v>
      </c>
    </row>
    <row r="62" spans="1:5" ht="12.75" customHeight="1" x14ac:dyDescent="0.35">
      <c r="A62" s="67" t="s">
        <v>111</v>
      </c>
      <c r="B62" s="62">
        <v>50</v>
      </c>
    </row>
    <row r="63" spans="1:5" ht="12.75" customHeight="1" x14ac:dyDescent="0.35">
      <c r="A63" s="67" t="s">
        <v>112</v>
      </c>
      <c r="B63" s="62">
        <v>2</v>
      </c>
    </row>
    <row r="64" spans="1:5" ht="12.75" customHeight="1" x14ac:dyDescent="0.35">
      <c r="A64" s="67" t="s">
        <v>120</v>
      </c>
      <c r="B64" s="62">
        <v>3</v>
      </c>
    </row>
    <row r="65" spans="1:2" ht="12.75" customHeight="1" x14ac:dyDescent="0.35">
      <c r="A65" s="68" t="s">
        <v>113</v>
      </c>
      <c r="B65" s="94">
        <f>(B63^2*B61*B62)/(B64^2)</f>
        <v>1111.1111111111111</v>
      </c>
    </row>
    <row r="68" spans="1:2" ht="12.75" customHeight="1" x14ac:dyDescent="0.35">
      <c r="A68" s="8" t="s">
        <v>121</v>
      </c>
    </row>
    <row r="69" spans="1:2" ht="12.75" customHeight="1" x14ac:dyDescent="0.35">
      <c r="A69" s="1" t="s">
        <v>122</v>
      </c>
    </row>
    <row r="70" spans="1:2" ht="12.75" customHeight="1" x14ac:dyDescent="0.35">
      <c r="A70" s="95" t="s">
        <v>123</v>
      </c>
    </row>
    <row r="72" spans="1:2" ht="12.75" customHeight="1" x14ac:dyDescent="0.35">
      <c r="A72" s="10" t="s">
        <v>108</v>
      </c>
      <c r="B72" s="10" t="s">
        <v>109</v>
      </c>
    </row>
    <row r="73" spans="1:2" ht="12.75" customHeight="1" x14ac:dyDescent="0.4">
      <c r="A73" s="67" t="s">
        <v>124</v>
      </c>
      <c r="B73" s="96">
        <v>20</v>
      </c>
    </row>
    <row r="74" spans="1:2" ht="12.75" customHeight="1" x14ac:dyDescent="0.4">
      <c r="A74" s="67" t="s">
        <v>125</v>
      </c>
      <c r="B74" s="96">
        <v>22</v>
      </c>
    </row>
    <row r="75" spans="1:2" ht="12.75" customHeight="1" x14ac:dyDescent="0.4">
      <c r="A75" s="67" t="s">
        <v>126</v>
      </c>
      <c r="B75" s="96">
        <v>80</v>
      </c>
    </row>
    <row r="76" spans="1:2" ht="12.75" customHeight="1" x14ac:dyDescent="0.4">
      <c r="A76" s="67" t="s">
        <v>127</v>
      </c>
      <c r="B76" s="96">
        <v>78</v>
      </c>
    </row>
    <row r="77" spans="1:2" ht="12.75" customHeight="1" x14ac:dyDescent="0.4">
      <c r="A77" s="67" t="s">
        <v>128</v>
      </c>
      <c r="B77" s="96">
        <v>1000</v>
      </c>
    </row>
    <row r="78" spans="1:2" ht="12.75" customHeight="1" x14ac:dyDescent="0.4">
      <c r="A78" s="67" t="s">
        <v>129</v>
      </c>
      <c r="B78" s="96">
        <v>1100</v>
      </c>
    </row>
    <row r="79" spans="1:2" ht="12.75" customHeight="1" x14ac:dyDescent="0.35">
      <c r="A79" s="68" t="s">
        <v>112</v>
      </c>
      <c r="B79" s="94">
        <f>ABS(B73-B74)/SQRT((B73*B75/B77)+(B74*B76/B78))</f>
        <v>1.125087900926024</v>
      </c>
    </row>
    <row r="82" spans="1:5" ht="12.75" customHeight="1" x14ac:dyDescent="0.35">
      <c r="A82" s="8" t="s">
        <v>130</v>
      </c>
    </row>
    <row r="83" spans="1:5" ht="12.75" customHeight="1" x14ac:dyDescent="0.35">
      <c r="A83" s="1" t="s">
        <v>122</v>
      </c>
    </row>
    <row r="84" spans="1:5" ht="12.75" customHeight="1" x14ac:dyDescent="0.35">
      <c r="A84" s="95" t="s">
        <v>123</v>
      </c>
    </row>
    <row r="86" spans="1:5" ht="12.75" customHeight="1" x14ac:dyDescent="0.35">
      <c r="A86" s="10" t="s">
        <v>108</v>
      </c>
      <c r="B86" s="10" t="s">
        <v>109</v>
      </c>
    </row>
    <row r="87" spans="1:5" ht="12.75" customHeight="1" x14ac:dyDescent="0.4">
      <c r="A87" s="67" t="s">
        <v>131</v>
      </c>
      <c r="B87" s="97">
        <v>8.39</v>
      </c>
    </row>
    <row r="88" spans="1:5" ht="12.75" customHeight="1" x14ac:dyDescent="0.4">
      <c r="A88" s="67" t="s">
        <v>132</v>
      </c>
      <c r="B88" s="97">
        <v>8.5500000000000007</v>
      </c>
    </row>
    <row r="89" spans="1:5" ht="12.75" customHeight="1" x14ac:dyDescent="0.4">
      <c r="A89" s="67" t="s">
        <v>133</v>
      </c>
      <c r="B89" s="98">
        <v>0.5</v>
      </c>
    </row>
    <row r="90" spans="1:5" ht="12.75" customHeight="1" x14ac:dyDescent="0.4">
      <c r="A90" s="67" t="s">
        <v>134</v>
      </c>
      <c r="B90" s="98">
        <v>1</v>
      </c>
    </row>
    <row r="91" spans="1:5" ht="12.75" customHeight="1" x14ac:dyDescent="0.4">
      <c r="A91" s="67" t="s">
        <v>128</v>
      </c>
      <c r="B91" s="96">
        <v>502</v>
      </c>
    </row>
    <row r="92" spans="1:5" ht="12.75" customHeight="1" x14ac:dyDescent="0.4">
      <c r="A92" s="67" t="s">
        <v>129</v>
      </c>
      <c r="B92" s="96">
        <v>498</v>
      </c>
    </row>
    <row r="93" spans="1:5" s="20" customFormat="1" ht="12.75" customHeight="1" x14ac:dyDescent="0.35">
      <c r="A93" s="68" t="s">
        <v>112</v>
      </c>
      <c r="B93" s="93">
        <f>ABS(B87-B88)/SQRT(((B89^2)/B91)+((B90^2)/B92))</f>
        <v>3.1961413287675069</v>
      </c>
      <c r="D93"/>
      <c r="E93"/>
    </row>
    <row r="94" spans="1:5" s="20" customFormat="1" ht="12.75" customHeight="1" x14ac:dyDescent="0.35">
      <c r="A94" s="27"/>
      <c r="B94" s="99"/>
      <c r="D94"/>
      <c r="E94"/>
    </row>
    <row r="95" spans="1:5" s="20" customFormat="1" ht="12.75" customHeight="1" x14ac:dyDescent="0.35">
      <c r="A95" s="27"/>
      <c r="B95" s="99"/>
      <c r="D95"/>
      <c r="E95"/>
    </row>
    <row r="96" spans="1:5" ht="25.5" customHeight="1" x14ac:dyDescent="0.35">
      <c r="A96" s="18" t="s">
        <v>13</v>
      </c>
      <c r="B96" s="19" t="s">
        <v>14</v>
      </c>
      <c r="C96" s="21" t="s">
        <v>15</v>
      </c>
      <c r="D96" s="1"/>
      <c r="E96" s="1"/>
    </row>
    <row r="97" spans="1:5" s="20" customFormat="1" ht="12.75" customHeight="1" x14ac:dyDescent="0.35">
      <c r="A97" s="27"/>
      <c r="B97" s="99"/>
      <c r="D97"/>
      <c r="E97"/>
    </row>
    <row r="98" spans="1:5" s="20" customFormat="1" ht="12.75" customHeight="1" x14ac:dyDescent="0.35">
      <c r="A98" s="27"/>
      <c r="B98" s="99"/>
      <c r="D98"/>
      <c r="E98"/>
    </row>
  </sheetData>
  <mergeCells count="4">
    <mergeCell ref="A31:E31"/>
    <mergeCell ref="A57:E57"/>
    <mergeCell ref="A17:E17"/>
    <mergeCell ref="A19:E19"/>
  </mergeCells>
  <pageMargins left="0.98425196850393704" right="0.31496062992125984" top="1.1811023622047245" bottom="0.98425196850393704" header="0.31496062992125984" footer="0.70866141732283472"/>
  <pageSetup paperSize="9" orientation="portrait" r:id="rId1"/>
  <headerFooter>
    <oddFooter>&amp;L&amp;"Arial,Standard"&amp;10Diese Arbeitsvorlage ersetzt keine betriebswirtschaftlichen Finanzwerkzeuge.
Copyright © 2025 Compendio Bildungsmedien AG, Zürich, Beilage zu XMK 030</oddFooter>
  </headerFooter>
  <rowBreaks count="1" manualBreakCount="1">
    <brk id="4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D9497AC548E449795993372CD2A5B" ma:contentTypeVersion="11" ma:contentTypeDescription="Ein neues Dokument erstellen." ma:contentTypeScope="" ma:versionID="e609073c46d275bc15e139e91974c75e">
  <xsd:schema xmlns:xsd="http://www.w3.org/2001/XMLSchema" xmlns:xs="http://www.w3.org/2001/XMLSchema" xmlns:p="http://schemas.microsoft.com/office/2006/metadata/properties" xmlns:ns2="de3781fb-0c51-4ad9-a5d2-71ea3e1f6b56" xmlns:ns3="6c03d07f-222e-4e5c-82d7-e38bf63dffe4" targetNamespace="http://schemas.microsoft.com/office/2006/metadata/properties" ma:root="true" ma:fieldsID="2284e364ee269d731c2e155c69b5deff" ns2:_="" ns3:_="">
    <xsd:import namespace="de3781fb-0c51-4ad9-a5d2-71ea3e1f6b56"/>
    <xsd:import namespace="6c03d07f-222e-4e5c-82d7-e38bf63df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781fb-0c51-4ad9-a5d2-71ea3e1f6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1315c9a-7a48-4905-aa68-749a1cc045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3d07f-222e-4e5c-82d7-e38bf63dffe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8600ec-d2fc-43f8-8e24-ee4ee88851ee}" ma:internalName="TaxCatchAll" ma:showField="CatchAllData" ma:web="6c03d07f-222e-4e5c-82d7-e38bf63df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3781fb-0c51-4ad9-a5d2-71ea3e1f6b56">
      <Terms xmlns="http://schemas.microsoft.com/office/infopath/2007/PartnerControls"/>
    </lcf76f155ced4ddcb4097134ff3c332f>
    <TaxCatchAll xmlns="6c03d07f-222e-4e5c-82d7-e38bf63dff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F450E-760D-412B-888C-A55894711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3781fb-0c51-4ad9-a5d2-71ea3e1f6b56"/>
    <ds:schemaRef ds:uri="6c03d07f-222e-4e5c-82d7-e38bf63df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52480-4C07-4E12-8359-52B730B6DC3D}">
  <ds:schemaRefs>
    <ds:schemaRef ds:uri="http://schemas.microsoft.com/office/2006/metadata/properties"/>
    <ds:schemaRef ds:uri="http://schemas.microsoft.com/office/infopath/2007/PartnerControls"/>
    <ds:schemaRef ds:uri="de3781fb-0c51-4ad9-a5d2-71ea3e1f6b56"/>
    <ds:schemaRef ds:uri="6c03d07f-222e-4e5c-82d7-e38bf63dffe4"/>
  </ds:schemaRefs>
</ds:datastoreItem>
</file>

<file path=customXml/itemProps3.xml><?xml version="1.0" encoding="utf-8"?>
<ds:datastoreItem xmlns:ds="http://schemas.openxmlformats.org/officeDocument/2006/customXml" ds:itemID="{2AEE4574-C585-44C9-A7E9-EA862BE695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Einfache Standardabweichung</vt:lpstr>
      <vt:lpstr>Gewogene Standardabweichung</vt:lpstr>
      <vt:lpstr>Tabelle 5.7.2</vt:lpstr>
      <vt:lpstr>Mittl. Quartilsab engere Streuu</vt:lpstr>
      <vt:lpstr>Tabelle 5.7.3</vt:lpstr>
      <vt:lpstr>Tabelle 5.7.3.1</vt:lpstr>
      <vt:lpstr>Spannweite</vt:lpstr>
      <vt:lpstr>Ermittl. Stichprobenfehl. Proze</vt:lpstr>
      <vt:lpstr>'Einfache Standardabweichung'!Druckbereich</vt:lpstr>
      <vt:lpstr>'Ermittl. Stichprobenfehl. Proze'!Druckbereich</vt:lpstr>
      <vt:lpstr>'Gewogene Standardabweichung'!Druckbereich</vt:lpstr>
      <vt:lpstr>'Mittl. Quartilsab engere Streuu'!Druckbereich</vt:lpstr>
      <vt:lpstr>Spannweite!Druckbereich</vt:lpstr>
      <vt:lpstr>'Tabelle 5.7.3'!Druckbereich</vt:lpstr>
      <vt:lpstr>'Tabelle 5.7.3.1'!Druckbereich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Friedrich Isabella (Compendio)</dc:creator>
  <cp:keywords/>
  <dc:description/>
  <cp:lastModifiedBy>Friedrich Isabella (Compendio)</cp:lastModifiedBy>
  <cp:revision/>
  <cp:lastPrinted>2024-10-15T06:52:41Z</cp:lastPrinted>
  <dcterms:created xsi:type="dcterms:W3CDTF">2024-09-30T13:20:05Z</dcterms:created>
  <dcterms:modified xsi:type="dcterms:W3CDTF">2024-10-15T06:52:47Z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0x010100553D9497AC548E449795993372CD2A5B</vt:lpwstr>
  </property>
</Properties>
</file>